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780" yWindow="360" windowWidth="12315" windowHeight="10920" activeTab="3"/>
  </bookViews>
  <sheets>
    <sheet name="ปร.4(ก)" sheetId="3" r:id="rId1"/>
    <sheet name="ปร.4(ข)" sheetId="5" r:id="rId2"/>
    <sheet name="ปร.5" sheetId="2" r:id="rId3"/>
    <sheet name="ปร.6" sheetId="1" r:id="rId4"/>
    <sheet name="F_อาคาร" sheetId="7" state="hidden" r:id="rId5"/>
    <sheet name="Sheet1" sheetId="8" r:id="rId6"/>
  </sheets>
  <definedNames>
    <definedName name="_xlnm.Print_Area" localSheetId="4">F_อาคาร!$D$9:$P$41</definedName>
    <definedName name="_xlnm.Print_Titles" localSheetId="0">'ปร.4(ก)'!$30:$35</definedName>
    <definedName name="_xlnm.Print_Titles" localSheetId="1">'ปร.4(ข)'!$30:$34</definedName>
  </definedNames>
  <calcPr calcId="124519"/>
</workbook>
</file>

<file path=xl/calcChain.xml><?xml version="1.0" encoding="utf-8"?>
<calcChain xmlns="http://schemas.openxmlformats.org/spreadsheetml/2006/main">
  <c r="O39" i="7"/>
  <c r="J39"/>
  <c r="I39"/>
  <c r="K39" s="1"/>
  <c r="M39" s="1"/>
  <c r="N39" s="1"/>
  <c r="P39" s="1"/>
  <c r="H39"/>
  <c r="O38"/>
  <c r="J38"/>
  <c r="I38"/>
  <c r="H38"/>
  <c r="K38"/>
  <c r="M38" s="1"/>
  <c r="N38" s="1"/>
  <c r="P38" s="1"/>
  <c r="O37"/>
  <c r="J37"/>
  <c r="I37"/>
  <c r="H37"/>
  <c r="K37"/>
  <c r="M37" s="1"/>
  <c r="N37" s="1"/>
  <c r="P37" s="1"/>
  <c r="O36"/>
  <c r="J36"/>
  <c r="I36"/>
  <c r="H36"/>
  <c r="K36"/>
  <c r="M36" s="1"/>
  <c r="N36" s="1"/>
  <c r="P36" s="1"/>
  <c r="O35"/>
  <c r="J35"/>
  <c r="I35"/>
  <c r="H35"/>
  <c r="K35"/>
  <c r="M35" s="1"/>
  <c r="N35" s="1"/>
  <c r="P35" s="1"/>
  <c r="O34"/>
  <c r="J34"/>
  <c r="I34"/>
  <c r="K34" s="1"/>
  <c r="M34" s="1"/>
  <c r="N34" s="1"/>
  <c r="P34" s="1"/>
  <c r="H34"/>
  <c r="O33"/>
  <c r="J33"/>
  <c r="I33"/>
  <c r="K33" s="1"/>
  <c r="M33" s="1"/>
  <c r="N33" s="1"/>
  <c r="P33" s="1"/>
  <c r="H33"/>
  <c r="O32"/>
  <c r="J32"/>
  <c r="I32"/>
  <c r="K32" s="1"/>
  <c r="M32" s="1"/>
  <c r="N32" s="1"/>
  <c r="P32" s="1"/>
  <c r="H32"/>
  <c r="O31"/>
  <c r="J31"/>
  <c r="I31"/>
  <c r="K31" s="1"/>
  <c r="M31" s="1"/>
  <c r="N31" s="1"/>
  <c r="P31" s="1"/>
  <c r="H31"/>
  <c r="O30"/>
  <c r="J30"/>
  <c r="I30"/>
  <c r="K30" s="1"/>
  <c r="M30" s="1"/>
  <c r="N30" s="1"/>
  <c r="P30" s="1"/>
  <c r="H30"/>
  <c r="O29"/>
  <c r="J29"/>
  <c r="I29"/>
  <c r="K29" s="1"/>
  <c r="M29" s="1"/>
  <c r="N29" s="1"/>
  <c r="P29" s="1"/>
  <c r="H29"/>
  <c r="O28"/>
  <c r="J28"/>
  <c r="I28"/>
  <c r="K28" s="1"/>
  <c r="M28" s="1"/>
  <c r="N28" s="1"/>
  <c r="P28" s="1"/>
  <c r="H28"/>
  <c r="O27"/>
  <c r="J27"/>
  <c r="I27"/>
  <c r="K27" s="1"/>
  <c r="M27" s="1"/>
  <c r="N27" s="1"/>
  <c r="P27" s="1"/>
  <c r="H27"/>
  <c r="O26"/>
  <c r="J26"/>
  <c r="I26"/>
  <c r="K26" s="1"/>
  <c r="M26" s="1"/>
  <c r="N26" s="1"/>
  <c r="P26" s="1"/>
  <c r="H26"/>
  <c r="O25"/>
  <c r="J25"/>
  <c r="I25"/>
  <c r="K25" s="1"/>
  <c r="M25" s="1"/>
  <c r="N25" s="1"/>
  <c r="P25" s="1"/>
  <c r="H25"/>
  <c r="O24"/>
  <c r="J24"/>
  <c r="I24"/>
  <c r="K24" s="1"/>
  <c r="M24" s="1"/>
  <c r="N24" s="1"/>
  <c r="P24" s="1"/>
  <c r="H24"/>
  <c r="O23"/>
  <c r="J23"/>
  <c r="I23"/>
  <c r="K23" s="1"/>
  <c r="M23" s="1"/>
  <c r="N23" s="1"/>
  <c r="P23" s="1"/>
  <c r="H23"/>
  <c r="O22"/>
  <c r="J22"/>
  <c r="I22"/>
  <c r="K22" s="1"/>
  <c r="M22" s="1"/>
  <c r="N22" s="1"/>
  <c r="P22" s="1"/>
  <c r="H22"/>
  <c r="O21"/>
  <c r="J21"/>
  <c r="I21"/>
  <c r="K21" s="1"/>
  <c r="M21" s="1"/>
  <c r="N21" s="1"/>
  <c r="P21" s="1"/>
  <c r="H21"/>
  <c r="O20"/>
  <c r="J20"/>
  <c r="I20"/>
  <c r="K20" s="1"/>
  <c r="M20" s="1"/>
  <c r="N20" s="1"/>
  <c r="P20" s="1"/>
  <c r="H20"/>
  <c r="O19"/>
  <c r="J19"/>
  <c r="I19"/>
  <c r="K19" s="1"/>
  <c r="M19" s="1"/>
  <c r="N19" s="1"/>
  <c r="P19" s="1"/>
  <c r="H19"/>
  <c r="O18"/>
  <c r="J18"/>
  <c r="I18"/>
  <c r="K18" s="1"/>
  <c r="M18" s="1"/>
  <c r="N18" s="1"/>
  <c r="P18" s="1"/>
  <c r="H18"/>
  <c r="O17"/>
  <c r="J17"/>
  <c r="I17"/>
  <c r="K17" s="1"/>
  <c r="M17" s="1"/>
  <c r="N17" s="1"/>
  <c r="P17" s="1"/>
  <c r="H17"/>
  <c r="O16"/>
  <c r="J16"/>
  <c r="I16"/>
  <c r="K16" s="1"/>
  <c r="M16" s="1"/>
  <c r="N16" s="1"/>
  <c r="P16" s="1"/>
  <c r="H16"/>
  <c r="A11" i="1"/>
  <c r="A12" s="1"/>
  <c r="N4" i="7"/>
  <c r="N5" s="1"/>
  <c r="N6" s="1"/>
  <c r="T6"/>
  <c r="T7" s="1"/>
  <c r="U7" l="1"/>
  <c r="T8"/>
  <c r="T9" s="1"/>
  <c r="T10" s="1"/>
  <c r="U10" s="1"/>
  <c r="U11" l="1"/>
</calcChain>
</file>

<file path=xl/sharedStrings.xml><?xml version="1.0" encoding="utf-8"?>
<sst xmlns="http://schemas.openxmlformats.org/spreadsheetml/2006/main" count="696" uniqueCount="336">
  <si>
    <t>ลำดับที่</t>
  </si>
  <si>
    <t>รายการ</t>
  </si>
  <si>
    <t>หมายเหตุ</t>
  </si>
  <si>
    <t>-</t>
  </si>
  <si>
    <t>เงื่อนไข</t>
  </si>
  <si>
    <t>สรุป</t>
  </si>
  <si>
    <t>ตารางเมตร</t>
  </si>
  <si>
    <t>จังหวัด</t>
  </si>
  <si>
    <t xml:space="preserve">รวมค่าก่อสร้างเป็นเงินทั้งสิ้น   </t>
  </si>
  <si>
    <t>**</t>
  </si>
  <si>
    <t>£</t>
  </si>
  <si>
    <t>จำนวน</t>
  </si>
  <si>
    <t>แผ่น</t>
  </si>
  <si>
    <t xml:space="preserve">   เงินล่วงหน้าจ่าย...................</t>
  </si>
  <si>
    <t xml:space="preserve">   เงินประกันผลงานหัก..........</t>
  </si>
  <si>
    <t xml:space="preserve">   ดอกเบี้ยเงินกู้........................</t>
  </si>
  <si>
    <t xml:space="preserve">   ค่าภาษีมูลค่าเพิ่ม.................</t>
  </si>
  <si>
    <t>บาท / ตารางเมตร</t>
  </si>
  <si>
    <t>ภาษี</t>
  </si>
  <si>
    <t>หน่วย</t>
  </si>
  <si>
    <t>ขุดดินฐานรากและถมคืน (แรงคน)</t>
  </si>
  <si>
    <t>ลบ.ม.</t>
  </si>
  <si>
    <t>ทรายหยาบรองก้นฐานราก</t>
  </si>
  <si>
    <t>คอนกรีตหยาบรองก้นฐานราก 1:3:5</t>
  </si>
  <si>
    <t>งานตอกเสาเข็ม</t>
  </si>
  <si>
    <t>ต้น</t>
  </si>
  <si>
    <t xml:space="preserve">ค่าสกัดหัวเสาเข็ม   </t>
  </si>
  <si>
    <t>ค่าทดสอบดิน วิธี BORING TEST</t>
  </si>
  <si>
    <t>จุด</t>
  </si>
  <si>
    <t>งานแบบหล่อคอนกรีต</t>
  </si>
  <si>
    <t>ลบ.ฟ.</t>
  </si>
  <si>
    <t xml:space="preserve">ค่าแรงไม้แบบ </t>
  </si>
  <si>
    <t>ตร.ม.</t>
  </si>
  <si>
    <t>ไม้คร่าว</t>
  </si>
  <si>
    <t>ไม้ค้ำยัน</t>
  </si>
  <si>
    <t>กก.</t>
  </si>
  <si>
    <t>งานคอนกรีตโครงสร้าง</t>
  </si>
  <si>
    <t>งานเหล็กเสริมคอนกรีต</t>
  </si>
  <si>
    <t>ตัน</t>
  </si>
  <si>
    <t>ลวดผูกเหล็กโครงสร้าง (เบอร์ 18)</t>
  </si>
  <si>
    <t>งานพื้นสำเร็จรูป</t>
  </si>
  <si>
    <t>พื้นสำเร็จรูปรับน้ำหนักปลอดภัย 300 กก./ตร.ม.</t>
  </si>
  <si>
    <t>คอนกรีตทับหน้าพื้นสำเร็จรูป หนา 5 ซม.</t>
  </si>
  <si>
    <t>งานโครงหลังคาเหล็ก</t>
  </si>
  <si>
    <t>ท่อน</t>
  </si>
  <si>
    <t>ตัว</t>
  </si>
  <si>
    <t>ทาสีกันสนิมโครงหลังคา</t>
  </si>
  <si>
    <t>รวม</t>
  </si>
  <si>
    <t>เหล็กกลม  SR 24 Ø  6  มม.</t>
  </si>
  <si>
    <t>เหล็กกลม  SR 24 Ø  9  มม.</t>
  </si>
  <si>
    <t xml:space="preserve">   กลุ่มงานที่ 1</t>
  </si>
  <si>
    <t>งานดิน หิน ทราย และฐานราก</t>
  </si>
  <si>
    <t>ค่าแรงงาน</t>
  </si>
  <si>
    <t>จำนวนเงิน</t>
  </si>
  <si>
    <t>รวมค่าวัสดุ  และค่าแรงงาน</t>
  </si>
  <si>
    <t>ตะปูขนาดต่างๆ</t>
  </si>
  <si>
    <t>ขนาดหรือเนื้อที่อาคาร</t>
  </si>
  <si>
    <t>เฉลี่ยค่าประมาณราคา</t>
  </si>
  <si>
    <t xml:space="preserve">   กลุ่มงานที่ 2</t>
  </si>
  <si>
    <t xml:space="preserve">   กลุ่มงานที่ 3</t>
  </si>
  <si>
    <t>งานมุงหลังคา</t>
  </si>
  <si>
    <t>งานฝ้าเพดาน</t>
  </si>
  <si>
    <t>งานพื้น</t>
  </si>
  <si>
    <t>งานผนัง</t>
  </si>
  <si>
    <t>งานบัวเชิงผนัง</t>
  </si>
  <si>
    <t>งานฉาบปูน</t>
  </si>
  <si>
    <t>งานประตูหน้าต่างและช่องแสง/ระบายอากาศ</t>
  </si>
  <si>
    <t>งานตกแต่งผิวบันได + บันไดเหล็ก</t>
  </si>
  <si>
    <t>งานสุขภัณฑ์และอุปกรณ์ห้องน้ำ-ส้วม</t>
  </si>
  <si>
    <t>งานทาสี</t>
  </si>
  <si>
    <t>ค่าแรงมุงกระเบื้องหลังคา</t>
  </si>
  <si>
    <t>เมตร</t>
  </si>
  <si>
    <t>ฝ้าเพดานยิบซั่มบอร์ด 9 มม. คร่าวเหล็กชุบสังกะสี</t>
  </si>
  <si>
    <t>ทาสีพลาสติกฝ้าเพดาน</t>
  </si>
  <si>
    <t>ผิวพื้นขัดมันเรียบ</t>
  </si>
  <si>
    <t>ฉาบปูนเรียบผนัง</t>
  </si>
  <si>
    <t>ฉาบปูนเรียบโครงสร้าง</t>
  </si>
  <si>
    <t>ชุด</t>
  </si>
  <si>
    <t>งานเดินท่อโสโครก</t>
  </si>
  <si>
    <t>งานเดินท่อน้ำดี</t>
  </si>
  <si>
    <t>งานระบบสุขาภิบาลภายนอกอาคาร</t>
  </si>
  <si>
    <t>งานระบบดับเพลิง</t>
  </si>
  <si>
    <t>งานพัดลมระบายอากาศ</t>
  </si>
  <si>
    <t>งานระบบสุขาภิบาลบริเวณ</t>
  </si>
  <si>
    <t>งานรั้ว ป้อมยาม ถนน ทางเท้า</t>
  </si>
  <si>
    <t>เครื่องดับเพลิง ขนาด 10 ปอนด์</t>
  </si>
  <si>
    <t>เครื่องปรับอากาศแบบแยกส่วน</t>
  </si>
  <si>
    <t>ครุภัณฑ์สร้างกับที่</t>
  </si>
  <si>
    <t xml:space="preserve">หมายเหตุ   </t>
  </si>
  <si>
    <t>งานดวงโคมไฟฟ้า</t>
  </si>
  <si>
    <t>งานสวิทซ์และเต้ารับ (ปลั๊ก)</t>
  </si>
  <si>
    <t>งานแผงสวิทซ์และเซอร์กิตเบรกเกอร์</t>
  </si>
  <si>
    <t>งานระบบสายล่อฟ้า</t>
  </si>
  <si>
    <t>งานเวทีห้องประชุม</t>
  </si>
  <si>
    <t>งานเดินสายไฟฟ้า</t>
  </si>
  <si>
    <t>ผนังก่อคอนกรีตบล๊อก 7 ซม.</t>
  </si>
  <si>
    <t xml:space="preserve">สีพลาสติกอิมัลชั่น </t>
  </si>
  <si>
    <t>ใบ</t>
  </si>
  <si>
    <t>สวิทซ์เดี่ยว</t>
  </si>
  <si>
    <t>เดินสายไฟฟ้า ดวงโคม</t>
  </si>
  <si>
    <t>เดินสายไฟฟ้า สวิทซ์</t>
  </si>
  <si>
    <t>ตู้เบรคเกอร์ ขนาด  12 ช่อง</t>
  </si>
  <si>
    <t xml:space="preserve">   ส่วนที่ 1 ค่างานต้นทุน (คำนวณในราคาทุน)</t>
  </si>
  <si>
    <t xml:space="preserve">   งานโครงสร้างวิศวกรรม</t>
  </si>
  <si>
    <t xml:space="preserve">   งานสถาปัตยกรรม</t>
  </si>
  <si>
    <t xml:space="preserve">   งานระบบสุขาภิบาล ดับเพลิง และป้องกันอัคคีภัย</t>
  </si>
  <si>
    <t xml:space="preserve">   งานระบบไฟฟ้าและสื่อสาร</t>
  </si>
  <si>
    <t xml:space="preserve">   งานระบบปรับอากาศและระบายอากาศ</t>
  </si>
  <si>
    <t xml:space="preserve">   งานระบบลิฟท์และบันไดเลื่อน</t>
  </si>
  <si>
    <t xml:space="preserve">   งานระบบเครื่องกลและระบบพิเศษอื่นๆ</t>
  </si>
  <si>
    <t xml:space="preserve">   งานครุภัณฑ์จัดจ้างหรือสั่งทำ</t>
  </si>
  <si>
    <t xml:space="preserve">   งานตกแต่งภายในอาคาร</t>
  </si>
  <si>
    <t xml:space="preserve">   งานภูมิทัศน์</t>
  </si>
  <si>
    <t xml:space="preserve">   งานผังบริเวณและงานก่อสร้างประกอบอื่นๆ</t>
  </si>
  <si>
    <t>งานโครงสร้างวิศวกรรม</t>
  </si>
  <si>
    <t>งานสถาปัตยกรรม</t>
  </si>
  <si>
    <t>งานระบบสุขาภิบาล ดับเพลิง และป้องกันอัคคีภัย</t>
  </si>
  <si>
    <t>งานระบบไฟฟ้าและสื่อสาร</t>
  </si>
  <si>
    <t>งานระบบปรับอากาศและระบายอากาศ</t>
  </si>
  <si>
    <t>งานระบบลิฟท์และบันไดเลื่อน</t>
  </si>
  <si>
    <t>งานระบบลิฟท์</t>
  </si>
  <si>
    <t>งานบันไดเลื่อน</t>
  </si>
  <si>
    <t>งานระบบเครื่องกลและระบบพิเศษอื่นๆ</t>
  </si>
  <si>
    <t>งานระบบเครื่องกล</t>
  </si>
  <si>
    <t>งานระบบอื่นๆที่เกี่ยวข้อง</t>
  </si>
  <si>
    <t>งานครุภัณฑ์จัดจ้างหรือสั่งทำ</t>
  </si>
  <si>
    <t>งานตกแต่งภายในอาคาร</t>
  </si>
  <si>
    <t>งานภูมิทัศน์</t>
  </si>
  <si>
    <t>งานผังบริเวณและงานก่อสร้างประกอบอื่นๆ</t>
  </si>
  <si>
    <t>งาน</t>
  </si>
  <si>
    <t>งานเบ็ตเตล็ด - งานอื่น ๆ</t>
  </si>
  <si>
    <t>รวมงานข้อ 2.11</t>
  </si>
  <si>
    <t>รวมงานข้อ 2.10</t>
  </si>
  <si>
    <t>รวมงานข้อ 3.1</t>
  </si>
  <si>
    <t>รวมงานข้อ 3.2</t>
  </si>
  <si>
    <t>รวมงานข้อ 3.3</t>
  </si>
  <si>
    <t>รวมงานข้อ 3.4</t>
  </si>
  <si>
    <t>รวมงานข้อ 4.1</t>
  </si>
  <si>
    <t>รวมงานข้อ 4.2</t>
  </si>
  <si>
    <t>รวมงานข้อ 4.3</t>
  </si>
  <si>
    <t>รวมงานข้อ 4.4</t>
  </si>
  <si>
    <t>รวมงานข้อ 4.5</t>
  </si>
  <si>
    <t>รวมงานข้อ 5.1</t>
  </si>
  <si>
    <t>รวมงานข้อ 5.2</t>
  </si>
  <si>
    <t>รวมงานข้อ 6.1</t>
  </si>
  <si>
    <t>รวมงานข้อ 6.2</t>
  </si>
  <si>
    <t>รวมงานข้อ 7.1</t>
  </si>
  <si>
    <t>รวมงานข้อ 7.2</t>
  </si>
  <si>
    <t>รวมงานข้อ 1.1</t>
  </si>
  <si>
    <t>รวมงานข้อ 1.2</t>
  </si>
  <si>
    <t>รวมงานข้อ 1.4</t>
  </si>
  <si>
    <t>รวมงานข้อ 1.5</t>
  </si>
  <si>
    <t>รวมงานข้อ 1.6</t>
  </si>
  <si>
    <t>รวมงานข้อ 1.7</t>
  </si>
  <si>
    <t>รวมงานข้อ 2.1</t>
  </si>
  <si>
    <t>รวมงานข้อ 2.2</t>
  </si>
  <si>
    <t>รวมงานข้อ 2.3</t>
  </si>
  <si>
    <t>รวมงานข้อ 2.4</t>
  </si>
  <si>
    <t>รวมงานข้อ 2.5</t>
  </si>
  <si>
    <t>รวมงานข้อ 2.6</t>
  </si>
  <si>
    <t>ค่าวัสดุ</t>
  </si>
  <si>
    <t>ป้ายบอกชั้น</t>
  </si>
  <si>
    <t>ป้ายทางออก</t>
  </si>
  <si>
    <t>ป้ายแผนผังอาคาร</t>
  </si>
  <si>
    <t>ส่วนที่ 1 ค่าก่อสร้าง</t>
  </si>
  <si>
    <t>ส่วนที่ 2 ค่าครุภัณฑ์จัดซื้อหรือสั่งซื้อ</t>
  </si>
  <si>
    <t>ค่าก่อสร้าง</t>
  </si>
  <si>
    <t>หน่วย : บาท</t>
  </si>
  <si>
    <t>สรุปค่าก่อสร้าง</t>
  </si>
  <si>
    <t xml:space="preserve">ส่วนที่ 1 ค่างานต้นทุน </t>
  </si>
  <si>
    <t xml:space="preserve">  รวมค่าก่อสร้าง</t>
  </si>
  <si>
    <t>ค่างานต้นทุน</t>
  </si>
  <si>
    <t>ค่างาน</t>
  </si>
  <si>
    <t>มูลค่าเพิ่ม</t>
  </si>
  <si>
    <t>ส่วนที่ 2 ครุภัณฑ์จัดซื้อหรือสั่งซื้อ</t>
  </si>
  <si>
    <t>สรุปค่าครุภัณฑ์จัดซื้อหรือสั่งซื้อ</t>
  </si>
  <si>
    <t xml:space="preserve">   รวมค่าครุภัณฑ์จัดซื้อหรือสั่งซื้อ</t>
  </si>
  <si>
    <t>ราคาต่อหน่วย</t>
  </si>
  <si>
    <t>รวมค่างานส่วนที่ 1 ทั้งหมด</t>
  </si>
  <si>
    <t>รวมค่างานส่วนที่ 2 ทั้งหมด</t>
  </si>
  <si>
    <t xml:space="preserve">   ส่วนที่ 2 ครุภัณฑ์จัดซื้อหรือสั่งซื้อ </t>
  </si>
  <si>
    <t>Factor  F</t>
  </si>
  <si>
    <t>ยอดสุทธิ</t>
  </si>
  <si>
    <t>รวมค่างานกลุ่มที่ 1</t>
  </si>
  <si>
    <t>รวมค่างานกลุ่มที่ 2</t>
  </si>
  <si>
    <t>รวมค่างานกลุ่มที่ 3</t>
  </si>
  <si>
    <t xml:space="preserve"> -</t>
  </si>
  <si>
    <t xml:space="preserve">   สรุป ส่วนที่ 1 ค่างานต้นทุน</t>
  </si>
  <si>
    <t xml:space="preserve">   สรุป ส่วนที่ 2 ครุภัณฑ์จัดซื้อหรือสั่งซื้อ</t>
  </si>
  <si>
    <t>แบบ ปร.5(ก)</t>
  </si>
  <si>
    <t>แบบ ปร.5(ข)</t>
  </si>
  <si>
    <t>ดอกเบี้ยเงินกู้</t>
  </si>
  <si>
    <t>ส่วนที่ 3 ค่าใช้จ่ายพิเศษตามข้อกำหนดและค่าใช้จ่ายอื่นที่จำเป็นต้องมี</t>
  </si>
  <si>
    <t>หมวดงานทั้ง 6 รายการ</t>
  </si>
  <si>
    <t>งานจัดซื้อครุภัณฑ์ลอยตัว (ทุกชนิดและประเภท)</t>
  </si>
  <si>
    <t>งานจัดซื้ออุปกรณ์ระบบโสต</t>
  </si>
  <si>
    <t>งานจัดซื้ออุปกรณ์ระบบโสตทัศน์</t>
  </si>
  <si>
    <t>งานจัดซื้ออุปกรณ์ระบบคอมพิวเตอร์</t>
  </si>
  <si>
    <t>งานจัดซื้ออุปกรณ์ระบบรักษาความปลอดภัย</t>
  </si>
  <si>
    <t>งานจัดซื้อหรือสั่งซื้ออื่นๆ</t>
  </si>
  <si>
    <t>รวมงานจัดซื้อครุภัณฑ์ลอยตัว</t>
  </si>
  <si>
    <t>รวมงานจัดซื้ออุปกรณ์ระบบโสต</t>
  </si>
  <si>
    <t>รวมงานจัดซื้ออุปกรณ์ระบบโสตทัศน์</t>
  </si>
  <si>
    <t>รวมงานจัดซื้ออุปกรณ์ระบบคอมพิวเตอร์</t>
  </si>
  <si>
    <t>รวมงานจัดซื้ออุปกรณ์ระบบรักษาความปลอดภัย</t>
  </si>
  <si>
    <t>รวมงานจัดซื้อหรือสั่งซื้ออื่นๆ</t>
  </si>
  <si>
    <t>บาท</t>
  </si>
  <si>
    <t>Factor F_2555</t>
  </si>
  <si>
    <t>ตารางคำนวณหาค่า Factor F งานก่อสร้างอาคาร</t>
  </si>
  <si>
    <t>ค่าFactor F</t>
  </si>
  <si>
    <t>FactorF</t>
  </si>
  <si>
    <t>www.yotathai.net</t>
  </si>
  <si>
    <t>ค่างานรวมค่า Factor F</t>
  </si>
  <si>
    <t>ค่างาน(ล้านบาท)</t>
  </si>
  <si>
    <t>ค่างานต่ำกว่า</t>
  </si>
  <si>
    <t>ตำแหน่งค่าต่ำ</t>
  </si>
  <si>
    <t>ตาราง Factor F งานก่อสร้างอาคาร</t>
  </si>
  <si>
    <t>ตำแหน่งค่าสูง</t>
  </si>
  <si>
    <t>ค่างานสูงกว่า</t>
  </si>
  <si>
    <t xml:space="preserve">    เงินล่วงหน้าจ่าย</t>
  </si>
  <si>
    <t>%</t>
  </si>
  <si>
    <t>ค่าFactor F ที่ได้</t>
  </si>
  <si>
    <t xml:space="preserve">    เงินประกันผลงานหัก</t>
  </si>
  <si>
    <t>ค่าภาษีมูลค่าเพิ่ม (VAT)</t>
  </si>
  <si>
    <t>ค่างาน(ทุน)
ล้านบาท</t>
  </si>
  <si>
    <t>ค่าใช้จ่ายในการดำเนินงานก่อสร้าง (%)</t>
  </si>
  <si>
    <t>รวมในรูป
Factor</t>
  </si>
  <si>
    <t>ภาษีมูลค่าเพิ่ม
(VAT)</t>
  </si>
  <si>
    <t>Factor F</t>
  </si>
  <si>
    <t>ค่า
อำนวยการ</t>
  </si>
  <si>
    <t>ระยะเวลา
ก่อสร้าง</t>
  </si>
  <si>
    <t>ระยะเวลา
เบิกจ่ายเงิน</t>
  </si>
  <si>
    <t>เงิน
จ่ายล่วงหน้า</t>
  </si>
  <si>
    <t>เงิน
ประกันผลงาน</t>
  </si>
  <si>
    <t>ดอกเบี้ย
เงินกู้</t>
  </si>
  <si>
    <t>ค่า
ดอกเบี้ย</t>
  </si>
  <si>
    <t>ค่า
กำไร</t>
  </si>
  <si>
    <t>รวม
ค่าใช้จ่าย</t>
  </si>
  <si>
    <r>
      <t xml:space="preserve"> </t>
    </r>
    <r>
      <rPr>
        <sz val="12"/>
        <rFont val="Calibri"/>
        <family val="2"/>
      </rPr>
      <t xml:space="preserve">≤    </t>
    </r>
    <r>
      <rPr>
        <sz val="14"/>
        <rFont val="Calibri"/>
        <family val="2"/>
      </rPr>
      <t xml:space="preserve"> </t>
    </r>
    <r>
      <rPr>
        <sz val="14"/>
        <rFont val="BrowalliaUPC"/>
        <family val="2"/>
        <charset val="222"/>
      </rPr>
      <t>0.5</t>
    </r>
  </si>
  <si>
    <r>
      <t>&gt;</t>
    </r>
    <r>
      <rPr>
        <sz val="19.600000000000001"/>
        <rFont val="BrowalliaUPC"/>
        <family val="2"/>
        <charset val="222"/>
      </rPr>
      <t xml:space="preserve">  </t>
    </r>
    <r>
      <rPr>
        <sz val="14"/>
        <rFont val="BrowalliaUPC"/>
        <family val="2"/>
        <charset val="222"/>
      </rPr>
      <t xml:space="preserve"> 500</t>
    </r>
  </si>
  <si>
    <t>1.กรณีค่างานอยู่ระหว่างช่วงของค่างานต้นทุนที่กำหนด ให้เทียบอัตราส่วนเพื่อหาค่า Factor F หรือใช้สูตรคำนวณ</t>
  </si>
  <si>
    <r>
      <t>2.ถ้าเป็นงานเงินกู้หรือจากแหล่งอื่นซึ่งไม่ต้องชำระค่าภาษีมูลค่าเพิ่ม ให้ใช้ Factor F ในช่อง "</t>
    </r>
    <r>
      <rPr>
        <b/>
        <sz val="14"/>
        <rFont val="BrowalliaUPC"/>
        <family val="2"/>
      </rPr>
      <t>รวมในรูป Factor</t>
    </r>
    <r>
      <rPr>
        <sz val="14"/>
        <rFont val="BrowalliaUPC"/>
        <family val="2"/>
        <charset val="222"/>
      </rPr>
      <t>"</t>
    </r>
  </si>
  <si>
    <t xml:space="preserve"> </t>
  </si>
  <si>
    <t>รวมค่างานโครงสร้างวิศวกรรมทั้งหมด</t>
  </si>
  <si>
    <t>รวมค่างานสถาปัตยกรรมทั้งหมด</t>
  </si>
  <si>
    <t>รวมค่างานระบบสุขาภิบาล ดับเพลิง และป้องกันอัคคีภัยทั้งหมด</t>
  </si>
  <si>
    <t>รวมค่างานระบบไฟฟ้าและสื่อสารทั้งหมด</t>
  </si>
  <si>
    <t>รวมค่างานระบบปรับอากาศและระบายอากาศทั้งหมด</t>
  </si>
  <si>
    <t>รวมค่างานระบบลิฟท์และบันไดเลื่อนทั้งหมด</t>
  </si>
  <si>
    <t>รวมค่างานระบบเครื่องกลและระบบพิเศษอื่นๆทั้งหมด</t>
  </si>
  <si>
    <t>รวมค่างานครุภัณฑ์จัดจ้างหรือสั่งทำทั้งหมด</t>
  </si>
  <si>
    <t>รวมค่างานตกแต่งภายในอาคารทั้งหมด</t>
  </si>
  <si>
    <t>รวมค่างานภูมิทัศน์ทั้งหมด</t>
  </si>
  <si>
    <t>รวมค่างานผังบริเวณและงานก่อสร้างประกอบอื่นๆทั้งหมด</t>
  </si>
  <si>
    <t>รวมงานข้อ 2.9</t>
  </si>
  <si>
    <t>รวมงานข้อ 2.8</t>
  </si>
  <si>
    <t>รวมงานข้อ 1.3</t>
  </si>
  <si>
    <t>รวมงานข้อ 2.7</t>
  </si>
  <si>
    <t>เสาเข็ม ค.ส.ล.สี่เหลี่ยมตัน ขนาด 0.22 x 0.22 x 21.00 ม.</t>
  </si>
  <si>
    <t>ไม้แบบทั่วไป อาคาร 2 ชั้น (ใช้ 70 %)</t>
  </si>
  <si>
    <t>เหล็กกลม  SR 24 Ø  12  มม.</t>
  </si>
  <si>
    <t>เหล็กกลม  SR 24 Ø  15  มม.</t>
  </si>
  <si>
    <t>เหล็กกลม  SR 24 Ø  19  มม.</t>
  </si>
  <si>
    <t>เหล็กกลม  SR 24 Ø  25  มม.</t>
  </si>
  <si>
    <t>เหล็กตะแกรงสำเร็จรูป</t>
  </si>
  <si>
    <t>เหล็กตัวซี  100 x 50 x 20 x 3.2  มม.</t>
  </si>
  <si>
    <t>เหล็กฉาก  40 x 40 x 3.2  มม.</t>
  </si>
  <si>
    <t>เหล็กฉาก  50 x 50 x 3.2  มม.</t>
  </si>
  <si>
    <t>เหล็กสี่เหลี่ยมกลวง 3" x 3" หนา 2 มม.</t>
  </si>
  <si>
    <t>เหล็กแผ่นยึดโครงหลังคา</t>
  </si>
  <si>
    <t>กระเบื้องลอนคู่ 0.50 x 1.20 เมตร หนา 5 มม. สีซีเมนต์</t>
  </si>
  <si>
    <t>ครอบกระเบื้องลอนคู่ สีซีเมนต์</t>
  </si>
  <si>
    <t>อุปกรณ์ยึดกระเบื้อง</t>
  </si>
  <si>
    <t>เชิงชาย ขนาด 1" x 8"</t>
  </si>
  <si>
    <t>ปิดลอนกระเบื้อง ขนาด 1" x 6"</t>
  </si>
  <si>
    <t>รางน้ำสังกะสี ตามแบบยาว</t>
  </si>
  <si>
    <t>ฝ้าเพดานกระเบื้องซีเมนต์เส้นใยแผ่นเรียบ หนา6มม.คร่าวเหล็กชุบสังกะสี</t>
  </si>
  <si>
    <t>ฝ้าเพดานแต่งแนวใต้ท้องพื้น</t>
  </si>
  <si>
    <t>บัวฝ้าเพดานไม้  ขนาด 1/2" x 2"</t>
  </si>
  <si>
    <t>ทาสีน้ำมันบัวฝ้าเพดาน</t>
  </si>
  <si>
    <t>ผิวพื้นขัดหยาบ</t>
  </si>
  <si>
    <t xml:space="preserve">ผนังก่อคอนกรีตบล๊อกกันฝน  </t>
  </si>
  <si>
    <t>ผนังแผ่นชิ้นไม้อัดซีเมนต์ หนา 12 มม.คร่าวเหล็กชุบสังกะสี 2 ด้าน</t>
  </si>
  <si>
    <t>เอ็น ค.ส.ล.</t>
  </si>
  <si>
    <t>บัวเชิงผนังไม้เนื้อแข็ง 1" x 4"</t>
  </si>
  <si>
    <t>ทาน้ำมันบัวเชิงผนังไม้</t>
  </si>
  <si>
    <t>ฉาบปูนเรียบผนังเซาะร่องโชว์แนว</t>
  </si>
  <si>
    <t>ประตู ป.1 ไม้อัดยาง (ภายนอก) มอก. ขนาด 0.90x2.00 ม.</t>
  </si>
  <si>
    <t>ประตู ป.2 ไม้อัดยาง (ภายนอก) มอก. ขนาด 0.90x2.00 (คู่)</t>
  </si>
  <si>
    <t>หน้าต่าง น.1 หน้าต่างเหล็กลูกฟักกระจกใส หนา 5 มม.</t>
  </si>
  <si>
    <t>เกล็ดระบายอากาศ วงกบไม้ 1  1/2"x3" เกล็ดไม้ 1/2"x4"</t>
  </si>
  <si>
    <t>ช่องแสง ช.1 ช่องแสงระบายอากาศ ตาข่าย+กระจก (เหนือหน้าต่าง)</t>
  </si>
  <si>
    <t>ช่องแสง ช. 2 ช่องแสงตาข่ายระบายอากาศ (เหนือประตู)</t>
  </si>
  <si>
    <t xml:space="preserve">บันได 1 </t>
  </si>
  <si>
    <t>พื้นชานพักบันไดผิวขัดมัน</t>
  </si>
  <si>
    <t>ขั้นบันไดผิวขัดมัน</t>
  </si>
  <si>
    <t>จมูกบันไดอลูมิเนียมฝ้งเส้น PVC.</t>
  </si>
  <si>
    <t>ม้านั่ง ค.ส.ล.</t>
  </si>
  <si>
    <t>ราวบันไดไม้เนื้อแข็ง ขนาด 2" x 3" พร้อมอุปกรณ์</t>
  </si>
  <si>
    <t>ลูกกรงบันไดเหล็กกลวง            3/4" x 3/4"</t>
  </si>
  <si>
    <t>ทาสีน้ำมัน</t>
  </si>
  <si>
    <t>กริ่งสัญญาณเตือนเพลิงไหม้</t>
  </si>
  <si>
    <t>โคมไฟแสงสว่างฉุกเฉิน</t>
  </si>
  <si>
    <t xml:space="preserve">โคมไฟฟ้าครอบตะแกรงถี่ใบพับ ขนาด 2x36 W.(อลูมิเนียมอะโนไดซ์) </t>
  </si>
  <si>
    <t xml:space="preserve">โคมไฟฟ้าครอบพลาสติก ขนาด 1x18 W. </t>
  </si>
  <si>
    <t>เต้ารับเดี่ยว (ปลั๊ก)</t>
  </si>
  <si>
    <t>เดินสายไฟฟ้า (ปลั๊ก)</t>
  </si>
  <si>
    <t>เซฟตี้สวิทซ์ ขนาด  100 แอมป์</t>
  </si>
  <si>
    <t xml:space="preserve">กระดานดำ </t>
  </si>
  <si>
    <t>โต๊ะและเก้าอี้ครู ระดับ 3-6</t>
  </si>
  <si>
    <t>โต๊ะและเก้าอี้เรียนระดับประถมศึกษา (มอก.)</t>
  </si>
  <si>
    <t>ตู้เก็บเอกสาร 2 บาน (มอก.)</t>
  </si>
  <si>
    <t>คอนกรีตผสมเสร็จ 240 กก./ตร.ซม. / 210 กก./ตร.ซม.</t>
  </si>
  <si>
    <t>บัญชีปริมาณงานและราคา</t>
  </si>
  <si>
    <t>โรงเรียน</t>
  </si>
  <si>
    <t>บริษัท/หจก.</t>
  </si>
  <si>
    <t>ที่อยู่</t>
  </si>
  <si>
    <t>(................................................................................)</t>
  </si>
  <si>
    <t>ลงชื่อ</t>
  </si>
  <si>
    <t>..................................................................</t>
  </si>
  <si>
    <t>ผู้เสนอราคา</t>
  </si>
  <si>
    <t>( .................................................................................)</t>
  </si>
  <si>
    <t xml:space="preserve"> ............./......................../..................</t>
  </si>
  <si>
    <t>(........................................................................................)</t>
  </si>
  <si>
    <t>..............</t>
  </si>
  <si>
    <t xml:space="preserve"> ............</t>
  </si>
  <si>
    <t>...............................................................</t>
  </si>
  <si>
    <t xml:space="preserve"> (...................................................................)</t>
  </si>
  <si>
    <t xml:space="preserve"> ............................./.........................................../...................................</t>
  </si>
  <si>
    <t>อื่น ๆ ..........................................................</t>
  </si>
  <si>
    <t xml:space="preserve">ให้ผู้เสนอราคา ตรวจสอบรายละเอียดปริมาณวัสดุในแบบรูปรายการให้ครบถ้วนก่อน </t>
  </si>
  <si>
    <t>หากมีรายการใดที่ไม่ได้กำหนดไว้  ให้เพิ่มเติมได้ในการเสนอราคา</t>
  </si>
  <si>
    <t>แบบอาคารเรียน สปช. 105/29 ปรับปรุง อาคาร 2 ชั้น 5 ห้องเรียน ใต้ถุนโล่ง  บันไดขึ้น 2 ข้าง</t>
  </si>
  <si>
    <t>แบบอาคารเรียน สปช. 105/29 ปรับปรุง อาคาร 2 ชั้น 5 ห้องเรียน ใต้ถุนโล่ง บันไดขึ้น 2 ข้าง</t>
  </si>
  <si>
    <t>แผ่นเหล็กหัวเสาพร้อมเหล็ก Ø 15 มม. ทำเกลียวฝังในเสา</t>
  </si>
  <si>
    <t>ท่อระบายน้ำฝนสังกะสี Ø 4"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</si>
</sst>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[$-101041E]d\ mmmm\ yyyy;@"/>
    <numFmt numFmtId="191" formatCode="_-* #,##0.0000_-;\-* #,##0.0000_-;_-* &quot;-&quot;??_-;_-@_-"/>
    <numFmt numFmtId="192" formatCode="_(* #,##0_);_(* \(#,##0\);_(* &quot;-&quot;??_);_(@_)"/>
    <numFmt numFmtId="193" formatCode="0.0"/>
    <numFmt numFmtId="194" formatCode="_-* #,##0.00000_-;\-* #,##0.00000_-;_-* &quot;-&quot;??_-;_-@_-"/>
    <numFmt numFmtId="195" formatCode="_(* #,##0.0000_);_(* \(#,##0.0000\);_(* &quot;-&quot;??_);_(@_)"/>
    <numFmt numFmtId="196" formatCode="_(* #,##0.000000_);_(* \(#,##0.000000\);_(* &quot;-&quot;??_);_(@_)"/>
  </numFmts>
  <fonts count="5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BrowalliaUPC"/>
      <family val="2"/>
      <charset val="222"/>
    </font>
    <font>
      <sz val="14"/>
      <color indexed="43"/>
      <name val="BrowalliaUPC"/>
      <family val="2"/>
      <charset val="222"/>
    </font>
    <font>
      <sz val="10"/>
      <name val="Arial"/>
      <family val="2"/>
    </font>
    <font>
      <sz val="14"/>
      <color indexed="9"/>
      <name val="BrowalliaUPC"/>
      <family val="2"/>
      <charset val="222"/>
    </font>
    <font>
      <b/>
      <sz val="14"/>
      <name val="BrowalliaUPC"/>
      <family val="2"/>
      <charset val="222"/>
    </font>
    <font>
      <b/>
      <sz val="16"/>
      <name val="BrowalliaUPC"/>
      <family val="2"/>
      <charset val="222"/>
    </font>
    <font>
      <sz val="14"/>
      <color indexed="10"/>
      <name val="BrowalliaUPC"/>
      <family val="2"/>
      <charset val="222"/>
    </font>
    <font>
      <u/>
      <sz val="10"/>
      <color indexed="12"/>
      <name val="Arial"/>
      <family val="2"/>
    </font>
    <font>
      <sz val="14"/>
      <color indexed="12"/>
      <name val="BrowalliaUPC"/>
      <family val="2"/>
    </font>
    <font>
      <sz val="14"/>
      <color indexed="8"/>
      <name val="BrowalliaUPC"/>
      <family val="2"/>
      <charset val="222"/>
    </font>
    <font>
      <sz val="12"/>
      <name val="Calibri"/>
      <family val="2"/>
    </font>
    <font>
      <sz val="14"/>
      <name val="Calibri"/>
      <family val="2"/>
    </font>
    <font>
      <sz val="14"/>
      <color indexed="12"/>
      <name val="BrowalliaUPC"/>
      <family val="2"/>
      <charset val="222"/>
    </font>
    <font>
      <sz val="14"/>
      <name val="BrowalliaUPC"/>
      <family val="2"/>
    </font>
    <font>
      <sz val="19.600000000000001"/>
      <name val="BrowalliaUPC"/>
      <family val="2"/>
      <charset val="222"/>
    </font>
    <font>
      <b/>
      <sz val="14"/>
      <name val="BrowalliaUPC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b/>
      <u/>
      <sz val="16"/>
      <name val="TH SarabunIT๙"/>
      <family val="2"/>
    </font>
    <font>
      <sz val="15"/>
      <name val="TH SarabunIT๙"/>
      <family val="2"/>
    </font>
    <font>
      <sz val="12"/>
      <name val="TH SarabunIT๙"/>
      <family val="2"/>
    </font>
    <font>
      <sz val="8"/>
      <name val="TH SarabunIT๙"/>
      <family val="2"/>
    </font>
    <font>
      <b/>
      <sz val="15"/>
      <name val="TH SarabunIT๙"/>
      <family val="2"/>
    </font>
    <font>
      <u/>
      <sz val="14"/>
      <name val="TH SarabunIT๙"/>
      <family val="2"/>
    </font>
    <font>
      <sz val="13"/>
      <name val="TH SarabunIT๙"/>
      <family val="2"/>
    </font>
    <font>
      <sz val="10"/>
      <name val="TH SarabunIT๙"/>
      <family val="2"/>
    </font>
    <font>
      <sz val="11"/>
      <name val="TH SarabunIT๙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2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</cellStyleXfs>
  <cellXfs count="463">
    <xf numFmtId="0" fontId="0" fillId="0" borderId="0" xfId="0"/>
    <xf numFmtId="0" fontId="22" fillId="24" borderId="0" xfId="40" applyFont="1" applyFill="1"/>
    <xf numFmtId="0" fontId="23" fillId="24" borderId="0" xfId="40" applyFont="1" applyFill="1"/>
    <xf numFmtId="195" fontId="22" fillId="24" borderId="0" xfId="29" applyNumberFormat="1" applyFont="1" applyFill="1"/>
    <xf numFmtId="0" fontId="23" fillId="24" borderId="0" xfId="40" applyFont="1" applyFill="1" applyAlignment="1">
      <alignment horizontal="right"/>
    </xf>
    <xf numFmtId="0" fontId="25" fillId="24" borderId="0" xfId="40" applyFont="1" applyFill="1"/>
    <xf numFmtId="0" fontId="25" fillId="24" borderId="0" xfId="40" applyFont="1" applyFill="1" applyAlignment="1">
      <alignment horizontal="right"/>
    </xf>
    <xf numFmtId="0" fontId="26" fillId="25" borderId="0" xfId="40" applyFont="1" applyFill="1" applyBorder="1" applyAlignment="1">
      <alignment horizontal="center"/>
    </xf>
    <xf numFmtId="0" fontId="26" fillId="26" borderId="34" xfId="40" applyFont="1" applyFill="1" applyBorder="1" applyAlignment="1">
      <alignment horizontal="center"/>
    </xf>
    <xf numFmtId="0" fontId="26" fillId="27" borderId="0" xfId="40" applyFont="1" applyFill="1" applyBorder="1" applyAlignment="1">
      <alignment horizontal="center"/>
    </xf>
    <xf numFmtId="0" fontId="22" fillId="25" borderId="0" xfId="40" applyFont="1" applyFill="1" applyBorder="1"/>
    <xf numFmtId="195" fontId="22" fillId="25" borderId="0" xfId="29" applyNumberFormat="1" applyFont="1" applyFill="1" applyBorder="1"/>
    <xf numFmtId="0" fontId="22" fillId="27" borderId="0" xfId="40" applyFont="1" applyFill="1" applyBorder="1"/>
    <xf numFmtId="195" fontId="22" fillId="27" borderId="0" xfId="29" applyNumberFormat="1" applyFont="1" applyFill="1" applyBorder="1"/>
    <xf numFmtId="0" fontId="22" fillId="27" borderId="0" xfId="40" applyFont="1" applyFill="1" applyBorder="1" applyAlignment="1">
      <alignment horizontal="left"/>
    </xf>
    <xf numFmtId="0" fontId="25" fillId="24" borderId="0" xfId="40" applyFont="1" applyFill="1" applyProtection="1">
      <protection locked="0" hidden="1"/>
    </xf>
    <xf numFmtId="0" fontId="25" fillId="24" borderId="0" xfId="40" applyFont="1" applyFill="1" applyAlignment="1" applyProtection="1">
      <alignment horizontal="right"/>
      <protection locked="0" hidden="1"/>
    </xf>
    <xf numFmtId="0" fontId="29" fillId="25" borderId="0" xfId="36" applyFill="1" applyBorder="1" applyAlignment="1" applyProtection="1">
      <alignment horizontal="center"/>
    </xf>
    <xf numFmtId="0" fontId="29" fillId="27" borderId="0" xfId="36" applyFill="1" applyBorder="1" applyAlignment="1" applyProtection="1">
      <alignment horizontal="center"/>
    </xf>
    <xf numFmtId="0" fontId="22" fillId="27" borderId="0" xfId="40" applyFont="1" applyFill="1" applyBorder="1" applyAlignment="1">
      <alignment horizontal="center"/>
    </xf>
    <xf numFmtId="194" fontId="25" fillId="24" borderId="0" xfId="40" applyNumberFormat="1" applyFont="1" applyFill="1" applyAlignment="1" applyProtection="1">
      <alignment horizontal="right"/>
      <protection locked="0" hidden="1"/>
    </xf>
    <xf numFmtId="0" fontId="22" fillId="27" borderId="35" xfId="40" applyFont="1" applyFill="1" applyBorder="1"/>
    <xf numFmtId="0" fontId="26" fillId="27" borderId="0" xfId="40" applyFont="1" applyFill="1" applyBorder="1"/>
    <xf numFmtId="0" fontId="25" fillId="24" borderId="0" xfId="40" quotePrefix="1" applyFont="1" applyFill="1" applyAlignment="1" applyProtection="1">
      <alignment horizontal="right"/>
      <protection locked="0" hidden="1"/>
    </xf>
    <xf numFmtId="0" fontId="22" fillId="24" borderId="0" xfId="40" applyFont="1" applyFill="1" applyAlignment="1">
      <alignment horizontal="center"/>
    </xf>
    <xf numFmtId="0" fontId="25" fillId="24" borderId="0" xfId="40" applyFont="1" applyFill="1" applyAlignment="1">
      <alignment horizontal="center"/>
    </xf>
    <xf numFmtId="0" fontId="25" fillId="24" borderId="0" xfId="40" applyFont="1" applyFill="1" applyAlignment="1" applyProtection="1">
      <alignment horizontal="center"/>
      <protection locked="0" hidden="1"/>
    </xf>
    <xf numFmtId="196" fontId="22" fillId="24" borderId="0" xfId="40" applyNumberFormat="1" applyFont="1" applyFill="1"/>
    <xf numFmtId="0" fontId="28" fillId="28" borderId="0" xfId="29" applyNumberFormat="1" applyFont="1" applyFill="1" applyBorder="1" applyAlignment="1" applyProtection="1">
      <alignment horizontal="center"/>
      <protection locked="0"/>
    </xf>
    <xf numFmtId="0" fontId="28" fillId="29" borderId="0" xfId="40" applyFont="1" applyFill="1" applyBorder="1" applyAlignment="1" applyProtection="1">
      <alignment horizontal="center"/>
      <protection locked="0"/>
    </xf>
    <xf numFmtId="0" fontId="28" fillId="30" borderId="0" xfId="29" applyNumberFormat="1" applyFont="1" applyFill="1" applyBorder="1" applyAlignment="1" applyProtection="1">
      <alignment horizontal="center"/>
      <protection locked="0"/>
    </xf>
    <xf numFmtId="0" fontId="28" fillId="27" borderId="0" xfId="40" applyFont="1" applyFill="1" applyBorder="1" applyAlignment="1" applyProtection="1">
      <alignment horizontal="center"/>
      <protection locked="0"/>
    </xf>
    <xf numFmtId="192" fontId="25" fillId="24" borderId="0" xfId="29" applyNumberFormat="1" applyFont="1" applyFill="1" applyAlignment="1" applyProtection="1">
      <alignment horizontal="right"/>
      <protection locked="0" hidden="1"/>
    </xf>
    <xf numFmtId="0" fontId="22" fillId="25" borderId="35" xfId="40" applyFont="1" applyFill="1" applyBorder="1"/>
    <xf numFmtId="195" fontId="22" fillId="25" borderId="35" xfId="29" applyNumberFormat="1" applyFont="1" applyFill="1" applyBorder="1"/>
    <xf numFmtId="192" fontId="25" fillId="24" borderId="0" xfId="29" quotePrefix="1" applyNumberFormat="1" applyFont="1" applyFill="1" applyAlignment="1" applyProtection="1">
      <alignment horizontal="right"/>
      <protection locked="0" hidden="1"/>
    </xf>
    <xf numFmtId="195" fontId="26" fillId="31" borderId="36" xfId="29" applyNumberFormat="1" applyFont="1" applyFill="1" applyBorder="1" applyAlignment="1">
      <alignment horizontal="center" vertical="center" wrapText="1"/>
    </xf>
    <xf numFmtId="0" fontId="26" fillId="31" borderId="36" xfId="40" applyFont="1" applyFill="1" applyBorder="1" applyAlignment="1">
      <alignment horizontal="center" vertical="center" wrapText="1"/>
    </xf>
    <xf numFmtId="0" fontId="22" fillId="25" borderId="37" xfId="40" applyFont="1" applyFill="1" applyBorder="1" applyAlignment="1">
      <alignment horizontal="right"/>
    </xf>
    <xf numFmtId="195" fontId="22" fillId="25" borderId="38" xfId="29" applyNumberFormat="1" applyFont="1" applyFill="1" applyBorder="1"/>
    <xf numFmtId="0" fontId="22" fillId="25" borderId="38" xfId="40" applyFont="1" applyFill="1" applyBorder="1"/>
    <xf numFmtId="195" fontId="22" fillId="25" borderId="38" xfId="43" applyNumberFormat="1" applyFont="1" applyFill="1" applyBorder="1"/>
    <xf numFmtId="0" fontId="22" fillId="25" borderId="38" xfId="43" applyNumberFormat="1" applyFont="1" applyFill="1" applyBorder="1"/>
    <xf numFmtId="191" fontId="22" fillId="25" borderId="38" xfId="40" applyNumberFormat="1" applyFont="1" applyFill="1" applyBorder="1"/>
    <xf numFmtId="195" fontId="34" fillId="25" borderId="39" xfId="29" applyNumberFormat="1" applyFont="1" applyFill="1" applyBorder="1" applyAlignment="1"/>
    <xf numFmtId="0" fontId="22" fillId="25" borderId="40" xfId="40" applyFont="1" applyFill="1" applyBorder="1"/>
    <xf numFmtId="195" fontId="22" fillId="25" borderId="20" xfId="29" applyNumberFormat="1" applyFont="1" applyFill="1" applyBorder="1"/>
    <xf numFmtId="0" fontId="22" fillId="25" borderId="20" xfId="40" applyFont="1" applyFill="1" applyBorder="1"/>
    <xf numFmtId="195" fontId="22" fillId="25" borderId="20" xfId="43" applyNumberFormat="1" applyFont="1" applyFill="1" applyBorder="1"/>
    <xf numFmtId="0" fontId="22" fillId="25" borderId="20" xfId="43" applyNumberFormat="1" applyFont="1" applyFill="1" applyBorder="1"/>
    <xf numFmtId="191" fontId="22" fillId="25" borderId="20" xfId="40" applyNumberFormat="1" applyFont="1" applyFill="1" applyBorder="1"/>
    <xf numFmtId="195" fontId="34" fillId="25" borderId="41" xfId="29" applyNumberFormat="1" applyFont="1" applyFill="1" applyBorder="1" applyAlignment="1"/>
    <xf numFmtId="0" fontId="35" fillId="25" borderId="42" xfId="40" applyFont="1" applyFill="1" applyBorder="1" applyAlignment="1">
      <alignment horizontal="right"/>
    </xf>
    <xf numFmtId="195" fontId="22" fillId="25" borderId="43" xfId="29" applyNumberFormat="1" applyFont="1" applyFill="1" applyBorder="1"/>
    <xf numFmtId="0" fontId="22" fillId="25" borderId="43" xfId="40" applyFont="1" applyFill="1" applyBorder="1"/>
    <xf numFmtId="195" fontId="22" fillId="25" borderId="43" xfId="43" applyNumberFormat="1" applyFont="1" applyFill="1" applyBorder="1"/>
    <xf numFmtId="0" fontId="22" fillId="25" borderId="43" xfId="43" applyNumberFormat="1" applyFont="1" applyFill="1" applyBorder="1"/>
    <xf numFmtId="191" fontId="22" fillId="25" borderId="43" xfId="40" applyNumberFormat="1" applyFont="1" applyFill="1" applyBorder="1"/>
    <xf numFmtId="195" fontId="34" fillId="25" borderId="44" xfId="29" applyNumberFormat="1" applyFont="1" applyFill="1" applyBorder="1" applyAlignment="1"/>
    <xf numFmtId="0" fontId="22" fillId="0" borderId="0" xfId="40" applyFont="1" applyFill="1"/>
    <xf numFmtId="195" fontId="22" fillId="0" borderId="0" xfId="29" applyNumberFormat="1" applyFont="1" applyFill="1"/>
    <xf numFmtId="0" fontId="39" fillId="0" borderId="0" xfId="0" applyFont="1"/>
    <xf numFmtId="0" fontId="40" fillId="0" borderId="0" xfId="0" applyNumberFormat="1" applyFont="1" applyBorder="1" applyAlignment="1">
      <alignment horizontal="left"/>
    </xf>
    <xf numFmtId="0" fontId="39" fillId="0" borderId="24" xfId="0" applyNumberFormat="1" applyFont="1" applyBorder="1" applyAlignment="1"/>
    <xf numFmtId="43" fontId="40" fillId="0" borderId="24" xfId="28" applyFont="1" applyBorder="1" applyAlignment="1">
      <alignment horizontal="left"/>
    </xf>
    <xf numFmtId="0" fontId="39" fillId="0" borderId="24" xfId="0" applyNumberFormat="1" applyFont="1" applyBorder="1" applyAlignment="1"/>
    <xf numFmtId="43" fontId="40" fillId="0" borderId="24" xfId="28" applyFont="1" applyBorder="1" applyAlignment="1">
      <alignment horizontal="left"/>
    </xf>
    <xf numFmtId="190" fontId="39" fillId="0" borderId="15" xfId="0" applyNumberFormat="1" applyFont="1" applyBorder="1" applyAlignment="1">
      <alignment horizontal="left"/>
    </xf>
    <xf numFmtId="190" fontId="41" fillId="0" borderId="25" xfId="0" applyNumberFormat="1" applyFont="1" applyBorder="1" applyAlignment="1">
      <alignment horizontal="left"/>
    </xf>
    <xf numFmtId="0" fontId="41" fillId="0" borderId="25" xfId="0" applyFont="1" applyBorder="1" applyAlignment="1">
      <alignment horizontal="left"/>
    </xf>
    <xf numFmtId="0" fontId="41" fillId="0" borderId="0" xfId="0" applyFont="1"/>
    <xf numFmtId="0" fontId="41" fillId="0" borderId="17" xfId="0" applyFont="1" applyBorder="1"/>
    <xf numFmtId="0" fontId="43" fillId="0" borderId="14" xfId="0" applyFont="1" applyBorder="1" applyAlignment="1">
      <alignment horizontal="center"/>
    </xf>
    <xf numFmtId="0" fontId="41" fillId="0" borderId="14" xfId="0" applyFont="1" applyBorder="1"/>
    <xf numFmtId="0" fontId="41" fillId="0" borderId="14" xfId="0" applyFont="1" applyBorder="1" applyAlignment="1">
      <alignment horizontal="center"/>
    </xf>
    <xf numFmtId="0" fontId="41" fillId="0" borderId="26" xfId="0" applyFont="1" applyBorder="1" applyAlignment="1">
      <alignment horizontal="center"/>
    </xf>
    <xf numFmtId="0" fontId="41" fillId="0" borderId="26" xfId="0" applyFont="1" applyBorder="1"/>
    <xf numFmtId="0" fontId="44" fillId="0" borderId="20" xfId="0" applyFont="1" applyBorder="1"/>
    <xf numFmtId="0" fontId="41" fillId="0" borderId="32" xfId="0" applyFont="1" applyBorder="1" applyAlignment="1"/>
    <xf numFmtId="0" fontId="45" fillId="0" borderId="33" xfId="0" applyFont="1" applyBorder="1" applyAlignment="1">
      <alignment horizontal="center"/>
    </xf>
    <xf numFmtId="0" fontId="41" fillId="0" borderId="0" xfId="0" applyFont="1" applyAlignment="1">
      <alignment vertical="center"/>
    </xf>
    <xf numFmtId="0" fontId="39" fillId="0" borderId="0" xfId="0" applyFont="1" applyBorder="1" applyAlignment="1">
      <alignment horizontal="center"/>
    </xf>
    <xf numFmtId="0" fontId="39" fillId="0" borderId="0" xfId="0" applyFont="1" applyBorder="1" applyAlignment="1"/>
    <xf numFmtId="189" fontId="41" fillId="0" borderId="0" xfId="28" applyNumberFormat="1" applyFont="1" applyAlignment="1">
      <alignment vertical="center"/>
    </xf>
    <xf numFmtId="0" fontId="41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189" fontId="41" fillId="0" borderId="0" xfId="28" applyNumberFormat="1" applyFont="1" applyAlignment="1">
      <alignment horizontal="left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  <xf numFmtId="189" fontId="41" fillId="0" borderId="0" xfId="28" applyNumberFormat="1" applyFont="1"/>
    <xf numFmtId="189" fontId="41" fillId="0" borderId="0" xfId="28" applyNumberFormat="1" applyFont="1" applyBorder="1"/>
    <xf numFmtId="0" fontId="41" fillId="0" borderId="0" xfId="0" applyFont="1" applyBorder="1"/>
    <xf numFmtId="0" fontId="45" fillId="0" borderId="0" xfId="0" applyFont="1" applyBorder="1" applyAlignment="1">
      <alignment horizontal="center"/>
    </xf>
    <xf numFmtId="189" fontId="41" fillId="0" borderId="0" xfId="28" applyNumberFormat="1" applyFont="1" applyBorder="1" applyAlignment="1">
      <alignment horizontal="left"/>
    </xf>
    <xf numFmtId="0" fontId="39" fillId="0" borderId="0" xfId="0" applyFont="1" applyBorder="1" applyAlignment="1">
      <alignment horizontal="center" vertical="top"/>
    </xf>
    <xf numFmtId="0" fontId="39" fillId="0" borderId="15" xfId="0" applyNumberFormat="1" applyFont="1" applyBorder="1" applyAlignment="1"/>
    <xf numFmtId="43" fontId="40" fillId="0" borderId="27" xfId="28" applyFont="1" applyBorder="1" applyAlignment="1">
      <alignment horizontal="center"/>
    </xf>
    <xf numFmtId="0" fontId="39" fillId="0" borderId="18" xfId="0" applyFont="1" applyBorder="1" applyAlignment="1">
      <alignment horizontal="center" vertical="center"/>
    </xf>
    <xf numFmtId="189" fontId="39" fillId="0" borderId="19" xfId="28" applyNumberFormat="1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43" fontId="39" fillId="0" borderId="19" xfId="28" applyFont="1" applyBorder="1" applyAlignment="1">
      <alignment horizontal="center"/>
    </xf>
    <xf numFmtId="43" fontId="39" fillId="0" borderId="24" xfId="28" applyFont="1" applyBorder="1" applyAlignment="1">
      <alignment horizontal="center"/>
    </xf>
    <xf numFmtId="43" fontId="39" fillId="0" borderId="19" xfId="28" applyFont="1" applyBorder="1" applyAlignment="1">
      <alignment horizontal="center" vertical="center" wrapText="1"/>
    </xf>
    <xf numFmtId="189" fontId="39" fillId="0" borderId="13" xfId="28" applyNumberFormat="1" applyFont="1" applyBorder="1" applyAlignment="1" applyProtection="1">
      <alignment horizontal="right"/>
      <protection locked="0"/>
    </xf>
    <xf numFmtId="189" fontId="39" fillId="0" borderId="14" xfId="28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43" fontId="39" fillId="0" borderId="14" xfId="28" applyFont="1" applyBorder="1" applyAlignment="1">
      <alignment horizontal="center"/>
    </xf>
    <xf numFmtId="0" fontId="39" fillId="0" borderId="13" xfId="0" applyFont="1" applyBorder="1" applyAlignment="1">
      <alignment horizontal="left" vertical="center"/>
    </xf>
    <xf numFmtId="43" fontId="39" fillId="0" borderId="14" xfId="28" applyFont="1" applyBorder="1" applyProtection="1">
      <protection locked="0"/>
    </xf>
    <xf numFmtId="43" fontId="39" fillId="0" borderId="14" xfId="28" applyFont="1" applyBorder="1" applyAlignment="1" applyProtection="1">
      <alignment horizontal="center"/>
      <protection locked="0"/>
    </xf>
    <xf numFmtId="187" fontId="39" fillId="0" borderId="16" xfId="28" applyNumberFormat="1" applyFont="1" applyBorder="1" applyProtection="1">
      <protection locked="0"/>
    </xf>
    <xf numFmtId="0" fontId="40" fillId="0" borderId="13" xfId="0" applyFont="1" applyBorder="1" applyAlignment="1">
      <alignment horizontal="center" vertical="center"/>
    </xf>
    <xf numFmtId="189" fontId="40" fillId="0" borderId="14" xfId="28" applyNumberFormat="1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43" fontId="40" fillId="0" borderId="14" xfId="28" applyFont="1" applyBorder="1" applyAlignment="1">
      <alignment horizontal="center"/>
    </xf>
    <xf numFmtId="189" fontId="39" fillId="0" borderId="22" xfId="28" applyNumberFormat="1" applyFont="1" applyBorder="1" applyAlignment="1" applyProtection="1">
      <alignment horizontal="right"/>
      <protection locked="0"/>
    </xf>
    <xf numFmtId="189" fontId="39" fillId="0" borderId="23" xfId="28" applyNumberFormat="1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43" fontId="39" fillId="0" borderId="23" xfId="28" applyFont="1" applyBorder="1" applyAlignment="1">
      <alignment horizontal="center"/>
    </xf>
    <xf numFmtId="43" fontId="40" fillId="0" borderId="31" xfId="28" applyFont="1" applyBorder="1" applyAlignment="1">
      <alignment horizontal="center"/>
    </xf>
    <xf numFmtId="0" fontId="40" fillId="0" borderId="31" xfId="0" applyFont="1" applyBorder="1" applyAlignment="1">
      <alignment horizontal="center" vertical="center"/>
    </xf>
    <xf numFmtId="189" fontId="39" fillId="0" borderId="0" xfId="28" applyNumberFormat="1" applyFont="1" applyBorder="1" applyAlignment="1" applyProtection="1">
      <alignment horizontal="right"/>
      <protection locked="0"/>
    </xf>
    <xf numFmtId="189" fontId="39" fillId="0" borderId="0" xfId="28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43" fontId="39" fillId="0" borderId="0" xfId="28" applyFont="1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0" fontId="40" fillId="0" borderId="13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43" fontId="40" fillId="0" borderId="14" xfId="28" applyFont="1" applyBorder="1" applyAlignment="1">
      <alignment vertical="center"/>
    </xf>
    <xf numFmtId="43" fontId="40" fillId="0" borderId="14" xfId="28" applyFont="1" applyBorder="1" applyAlignment="1">
      <alignment horizontal="center" vertical="center"/>
    </xf>
    <xf numFmtId="189" fontId="40" fillId="0" borderId="13" xfId="0" applyNumberFormat="1" applyFont="1" applyBorder="1" applyAlignment="1" applyProtection="1">
      <alignment horizontal="right"/>
      <protection locked="0"/>
    </xf>
    <xf numFmtId="0" fontId="40" fillId="0" borderId="13" xfId="0" applyFont="1" applyBorder="1" applyAlignment="1" applyProtection="1">
      <protection locked="0"/>
    </xf>
    <xf numFmtId="0" fontId="40" fillId="0" borderId="15" xfId="0" applyFont="1" applyBorder="1" applyAlignment="1" applyProtection="1">
      <protection locked="0"/>
    </xf>
    <xf numFmtId="0" fontId="40" fillId="0" borderId="16" xfId="0" applyFont="1" applyBorder="1" applyAlignment="1" applyProtection="1">
      <protection locked="0"/>
    </xf>
    <xf numFmtId="189" fontId="39" fillId="0" borderId="14" xfId="28" applyNumberFormat="1" applyFont="1" applyBorder="1" applyProtection="1">
      <protection locked="0"/>
    </xf>
    <xf numFmtId="0" fontId="39" fillId="0" borderId="14" xfId="0" applyFont="1" applyBorder="1" applyProtection="1">
      <protection locked="0"/>
    </xf>
    <xf numFmtId="43" fontId="39" fillId="0" borderId="15" xfId="28" applyFont="1" applyBorder="1" applyAlignment="1" applyProtection="1">
      <alignment horizontal="center"/>
      <protection locked="0"/>
    </xf>
    <xf numFmtId="187" fontId="39" fillId="0" borderId="14" xfId="28" applyNumberFormat="1" applyFont="1" applyBorder="1" applyProtection="1">
      <protection locked="0"/>
    </xf>
    <xf numFmtId="0" fontId="40" fillId="0" borderId="13" xfId="0" applyFont="1" applyBorder="1" applyAlignment="1" applyProtection="1">
      <alignment horizontal="center"/>
      <protection locked="0"/>
    </xf>
    <xf numFmtId="188" fontId="40" fillId="0" borderId="13" xfId="28" applyNumberFormat="1" applyFont="1" applyBorder="1" applyAlignment="1" applyProtection="1">
      <alignment horizontal="right"/>
      <protection locked="0"/>
    </xf>
    <xf numFmtId="0" fontId="39" fillId="0" borderId="15" xfId="0" applyFont="1" applyBorder="1" applyAlignment="1" applyProtection="1">
      <alignment horizontal="right"/>
      <protection locked="0"/>
    </xf>
    <xf numFmtId="0" fontId="39" fillId="0" borderId="15" xfId="47" applyFont="1" applyBorder="1" applyAlignment="1" applyProtection="1">
      <alignment horizontal="left"/>
      <protection locked="0"/>
    </xf>
    <xf numFmtId="0" fontId="39" fillId="0" borderId="16" xfId="47" applyFont="1" applyBorder="1" applyAlignment="1" applyProtection="1">
      <alignment horizontal="left"/>
      <protection locked="0"/>
    </xf>
    <xf numFmtId="189" fontId="39" fillId="0" borderId="14" xfId="28" applyNumberFormat="1" applyFont="1" applyBorder="1" applyAlignment="1" applyProtection="1">
      <alignment horizontal="left"/>
      <protection locked="0"/>
    </xf>
    <xf numFmtId="0" fontId="39" fillId="0" borderId="14" xfId="47" applyFont="1" applyBorder="1" applyAlignment="1" applyProtection="1">
      <alignment horizontal="center"/>
      <protection locked="0"/>
    </xf>
    <xf numFmtId="43" fontId="39" fillId="0" borderId="16" xfId="28" applyFont="1" applyBorder="1" applyAlignment="1" applyProtection="1">
      <alignment horizontal="center"/>
      <protection locked="0"/>
    </xf>
    <xf numFmtId="0" fontId="39" fillId="0" borderId="13" xfId="0" applyFont="1" applyBorder="1" applyAlignment="1" applyProtection="1">
      <alignment horizontal="center"/>
      <protection locked="0"/>
    </xf>
    <xf numFmtId="193" fontId="39" fillId="0" borderId="13" xfId="0" applyNumberFormat="1" applyFont="1" applyBorder="1" applyAlignment="1" applyProtection="1">
      <alignment horizontal="center"/>
      <protection locked="0"/>
    </xf>
    <xf numFmtId="0" fontId="39" fillId="0" borderId="15" xfId="0" applyFont="1" applyBorder="1" applyAlignment="1" applyProtection="1">
      <alignment horizontal="left"/>
      <protection locked="0"/>
    </xf>
    <xf numFmtId="0" fontId="39" fillId="0" borderId="16" xfId="0" applyFont="1" applyBorder="1" applyAlignment="1" applyProtection="1">
      <alignment horizontal="left"/>
      <protection locked="0"/>
    </xf>
    <xf numFmtId="43" fontId="39" fillId="0" borderId="14" xfId="28" applyNumberFormat="1" applyFont="1" applyBorder="1" applyAlignment="1" applyProtection="1">
      <alignment horizontal="left"/>
      <protection locked="0"/>
    </xf>
    <xf numFmtId="0" fontId="39" fillId="0" borderId="14" xfId="0" applyFont="1" applyBorder="1" applyAlignment="1" applyProtection="1">
      <alignment horizontal="left"/>
      <protection locked="0"/>
    </xf>
    <xf numFmtId="189" fontId="40" fillId="0" borderId="18" xfId="28" applyNumberFormat="1" applyFont="1" applyBorder="1" applyAlignment="1" applyProtection="1">
      <alignment horizontal="right"/>
      <protection locked="0"/>
    </xf>
    <xf numFmtId="0" fontId="40" fillId="0" borderId="16" xfId="0" applyFont="1" applyBorder="1" applyAlignment="1">
      <alignment vertical="center"/>
    </xf>
    <xf numFmtId="189" fontId="40" fillId="0" borderId="19" xfId="28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43" fontId="40" fillId="0" borderId="19" xfId="28" applyFont="1" applyBorder="1" applyAlignment="1">
      <alignment horizontal="center"/>
    </xf>
    <xf numFmtId="43" fontId="40" fillId="0" borderId="24" xfId="28" applyFont="1" applyBorder="1" applyAlignment="1">
      <alignment horizontal="center"/>
    </xf>
    <xf numFmtId="0" fontId="40" fillId="0" borderId="0" xfId="0" applyFont="1"/>
    <xf numFmtId="188" fontId="40" fillId="0" borderId="13" xfId="28" applyNumberFormat="1" applyFont="1" applyBorder="1" applyAlignment="1" applyProtection="1">
      <alignment horizontal="center"/>
      <protection locked="0"/>
    </xf>
    <xf numFmtId="0" fontId="40" fillId="0" borderId="15" xfId="0" applyFont="1" applyBorder="1" applyAlignment="1" applyProtection="1">
      <alignment horizontal="left"/>
      <protection locked="0"/>
    </xf>
    <xf numFmtId="0" fontId="40" fillId="0" borderId="16" xfId="0" applyFont="1" applyBorder="1" applyAlignment="1" applyProtection="1">
      <alignment horizontal="left"/>
      <protection locked="0"/>
    </xf>
    <xf numFmtId="0" fontId="40" fillId="0" borderId="21" xfId="0" applyFont="1" applyBorder="1" applyAlignment="1" applyProtection="1">
      <alignment horizontal="center"/>
      <protection locked="0"/>
    </xf>
    <xf numFmtId="193" fontId="39" fillId="0" borderId="21" xfId="0" applyNumberFormat="1" applyFont="1" applyBorder="1" applyAlignment="1" applyProtection="1">
      <alignment horizontal="center"/>
      <protection locked="0"/>
    </xf>
    <xf numFmtId="189" fontId="40" fillId="0" borderId="28" xfId="28" applyNumberFormat="1" applyFont="1" applyBorder="1" applyAlignment="1" applyProtection="1">
      <alignment horizontal="left"/>
      <protection locked="0"/>
    </xf>
    <xf numFmtId="0" fontId="39" fillId="0" borderId="28" xfId="47" applyFont="1" applyBorder="1" applyAlignment="1" applyProtection="1">
      <alignment horizontal="center"/>
      <protection locked="0"/>
    </xf>
    <xf numFmtId="43" fontId="40" fillId="0" borderId="28" xfId="28" applyFont="1" applyBorder="1" applyProtection="1">
      <protection locked="0"/>
    </xf>
    <xf numFmtId="43" fontId="40" fillId="0" borderId="28" xfId="28" applyFont="1" applyBorder="1" applyAlignment="1" applyProtection="1">
      <alignment horizontal="center"/>
      <protection locked="0"/>
    </xf>
    <xf numFmtId="187" fontId="39" fillId="0" borderId="30" xfId="28" applyNumberFormat="1" applyFont="1" applyBorder="1" applyProtection="1">
      <protection locked="0"/>
    </xf>
    <xf numFmtId="0" fontId="39" fillId="0" borderId="0" xfId="0" applyFont="1" applyBorder="1"/>
    <xf numFmtId="189" fontId="39" fillId="0" borderId="0" xfId="28" applyNumberFormat="1" applyFont="1" applyBorder="1"/>
    <xf numFmtId="43" fontId="39" fillId="0" borderId="0" xfId="28" applyFont="1" applyBorder="1"/>
    <xf numFmtId="43" fontId="39" fillId="0" borderId="0" xfId="28" applyFont="1"/>
    <xf numFmtId="0" fontId="40" fillId="0" borderId="0" xfId="47" applyFont="1" applyBorder="1"/>
    <xf numFmtId="0" fontId="39" fillId="0" borderId="0" xfId="47" applyFont="1" applyBorder="1"/>
    <xf numFmtId="0" fontId="40" fillId="0" borderId="0" xfId="47" applyFont="1" applyBorder="1" applyAlignment="1">
      <alignment horizontal="center"/>
    </xf>
    <xf numFmtId="187" fontId="40" fillId="0" borderId="0" xfId="28" applyNumberFormat="1" applyFont="1" applyBorder="1" applyProtection="1">
      <protection locked="0"/>
    </xf>
    <xf numFmtId="0" fontId="39" fillId="0" borderId="0" xfId="0" applyFont="1" applyAlignment="1">
      <alignment horizontal="center"/>
    </xf>
    <xf numFmtId="189" fontId="39" fillId="0" borderId="0" xfId="28" applyNumberFormat="1" applyFont="1"/>
    <xf numFmtId="43" fontId="39" fillId="0" borderId="0" xfId="28" applyFont="1" applyAlignment="1">
      <alignment horizontal="center"/>
    </xf>
    <xf numFmtId="189" fontId="39" fillId="0" borderId="14" xfId="28" applyNumberFormat="1" applyFont="1" applyBorder="1"/>
    <xf numFmtId="0" fontId="39" fillId="0" borderId="15" xfId="0" applyFont="1" applyBorder="1"/>
    <xf numFmtId="0" fontId="45" fillId="0" borderId="15" xfId="0" applyFont="1" applyBorder="1" applyAlignment="1">
      <alignment horizontal="right"/>
    </xf>
    <xf numFmtId="0" fontId="41" fillId="0" borderId="12" xfId="0" applyFont="1" applyBorder="1"/>
    <xf numFmtId="0" fontId="41" fillId="0" borderId="12" xfId="0" applyFont="1" applyBorder="1" applyAlignment="1">
      <alignment horizontal="left"/>
    </xf>
    <xf numFmtId="0" fontId="38" fillId="0" borderId="10" xfId="0" applyFont="1" applyBorder="1" applyAlignment="1">
      <alignment horizontal="center" vertical="center"/>
    </xf>
    <xf numFmtId="189" fontId="38" fillId="0" borderId="10" xfId="28" applyNumberFormat="1" applyFont="1" applyBorder="1" applyAlignment="1">
      <alignment horizontal="center" vertical="center" wrapText="1"/>
    </xf>
    <xf numFmtId="189" fontId="38" fillId="0" borderId="11" xfId="28" applyNumberFormat="1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/>
    </xf>
    <xf numFmtId="43" fontId="41" fillId="0" borderId="17" xfId="28" applyFont="1" applyBorder="1"/>
    <xf numFmtId="191" fontId="41" fillId="0" borderId="17" xfId="28" applyNumberFormat="1" applyFont="1" applyBorder="1" applyAlignment="1"/>
    <xf numFmtId="189" fontId="41" fillId="0" borderId="14" xfId="28" applyNumberFormat="1" applyFont="1" applyBorder="1"/>
    <xf numFmtId="0" fontId="41" fillId="0" borderId="14" xfId="0" applyFont="1" applyBorder="1" applyAlignment="1"/>
    <xf numFmtId="43" fontId="41" fillId="0" borderId="14" xfId="0" applyNumberFormat="1" applyFont="1" applyBorder="1" applyAlignment="1"/>
    <xf numFmtId="189" fontId="41" fillId="0" borderId="19" xfId="28" applyNumberFormat="1" applyFont="1" applyBorder="1"/>
    <xf numFmtId="0" fontId="39" fillId="0" borderId="14" xfId="0" applyFont="1" applyBorder="1" applyAlignment="1">
      <alignment horizontal="center"/>
    </xf>
    <xf numFmtId="0" fontId="39" fillId="0" borderId="14" xfId="0" applyFont="1" applyBorder="1" applyAlignment="1"/>
    <xf numFmtId="0" fontId="39" fillId="0" borderId="14" xfId="0" applyFont="1" applyBorder="1"/>
    <xf numFmtId="0" fontId="39" fillId="0" borderId="26" xfId="0" applyFont="1" applyBorder="1"/>
    <xf numFmtId="0" fontId="39" fillId="0" borderId="26" xfId="0" applyFont="1" applyBorder="1" applyAlignment="1"/>
    <xf numFmtId="189" fontId="39" fillId="0" borderId="26" xfId="28" applyNumberFormat="1" applyFont="1" applyBorder="1"/>
    <xf numFmtId="0" fontId="41" fillId="0" borderId="19" xfId="0" applyFont="1" applyBorder="1" applyAlignment="1">
      <alignment horizontal="center"/>
    </xf>
    <xf numFmtId="189" fontId="41" fillId="0" borderId="10" xfId="28" applyNumberFormat="1" applyFont="1" applyBorder="1"/>
    <xf numFmtId="0" fontId="44" fillId="0" borderId="10" xfId="0" applyFont="1" applyBorder="1"/>
    <xf numFmtId="0" fontId="41" fillId="0" borderId="28" xfId="0" applyFont="1" applyBorder="1"/>
    <xf numFmtId="0" fontId="41" fillId="0" borderId="48" xfId="0" applyFont="1" applyBorder="1" applyAlignment="1">
      <alignment horizontal="left"/>
    </xf>
    <xf numFmtId="189" fontId="41" fillId="0" borderId="27" xfId="28" applyNumberFormat="1" applyFont="1" applyBorder="1"/>
    <xf numFmtId="0" fontId="44" fillId="0" borderId="28" xfId="0" applyFont="1" applyBorder="1"/>
    <xf numFmtId="0" fontId="41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4" fillId="0" borderId="0" xfId="0" applyFont="1" applyBorder="1"/>
    <xf numFmtId="0" fontId="45" fillId="0" borderId="0" xfId="0" applyFont="1" applyBorder="1" applyAlignment="1">
      <alignment horizontal="right"/>
    </xf>
    <xf numFmtId="0" fontId="39" fillId="0" borderId="0" xfId="0" applyFont="1" applyAlignment="1">
      <alignment horizontal="center"/>
    </xf>
    <xf numFmtId="0" fontId="39" fillId="0" borderId="0" xfId="0" applyFont="1" applyAlignment="1"/>
    <xf numFmtId="9" fontId="38" fillId="0" borderId="11" xfId="0" applyNumberFormat="1" applyFont="1" applyBorder="1" applyAlignment="1">
      <alignment horizontal="center" vertical="center"/>
    </xf>
    <xf numFmtId="9" fontId="41" fillId="0" borderId="0" xfId="0" applyNumberFormat="1" applyFont="1" applyAlignment="1">
      <alignment horizontal="center"/>
    </xf>
    <xf numFmtId="0" fontId="41" fillId="0" borderId="26" xfId="0" applyFont="1" applyBorder="1" applyAlignment="1"/>
    <xf numFmtId="189" fontId="41" fillId="0" borderId="26" xfId="28" applyNumberFormat="1" applyFont="1" applyBorder="1"/>
    <xf numFmtId="0" fontId="41" fillId="0" borderId="49" xfId="0" applyFont="1" applyBorder="1" applyAlignment="1">
      <alignment horizontal="center"/>
    </xf>
    <xf numFmtId="43" fontId="41" fillId="0" borderId="29" xfId="28" applyFont="1" applyBorder="1"/>
    <xf numFmtId="0" fontId="41" fillId="0" borderId="49" xfId="0" applyFont="1" applyBorder="1"/>
    <xf numFmtId="0" fontId="41" fillId="0" borderId="30" xfId="0" applyFont="1" applyBorder="1"/>
    <xf numFmtId="43" fontId="41" fillId="0" borderId="27" xfId="28" applyFont="1" applyBorder="1"/>
    <xf numFmtId="0" fontId="40" fillId="0" borderId="0" xfId="0" applyNumberFormat="1" applyFont="1" applyBorder="1" applyAlignment="1">
      <alignment horizontal="left"/>
    </xf>
    <xf numFmtId="0" fontId="39" fillId="0" borderId="24" xfId="0" applyNumberFormat="1" applyFont="1" applyBorder="1" applyAlignment="1">
      <alignment horizontal="left"/>
    </xf>
    <xf numFmtId="0" fontId="40" fillId="0" borderId="48" xfId="0" applyFont="1" applyBorder="1" applyAlignment="1" applyProtection="1">
      <alignment horizontal="center"/>
      <protection locked="0"/>
    </xf>
    <xf numFmtId="0" fontId="40" fillId="0" borderId="30" xfId="0" applyFont="1" applyBorder="1" applyAlignment="1" applyProtection="1">
      <alignment horizontal="center"/>
      <protection locked="0"/>
    </xf>
    <xf numFmtId="0" fontId="39" fillId="0" borderId="15" xfId="47" applyFont="1" applyBorder="1" applyAlignment="1" applyProtection="1">
      <alignment horizontal="left"/>
      <protection locked="0"/>
    </xf>
    <xf numFmtId="0" fontId="39" fillId="0" borderId="16" xfId="47" applyFont="1" applyBorder="1" applyAlignment="1" applyProtection="1">
      <alignment horizontal="left"/>
      <protection locked="0"/>
    </xf>
    <xf numFmtId="0" fontId="40" fillId="0" borderId="55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9" fillId="0" borderId="15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45" xfId="0" applyFont="1" applyBorder="1" applyAlignment="1">
      <alignment horizontal="left" vertical="center"/>
    </xf>
    <xf numFmtId="0" fontId="40" fillId="0" borderId="51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43" fontId="40" fillId="0" borderId="10" xfId="28" applyFont="1" applyBorder="1" applyAlignment="1">
      <alignment horizontal="center" vertical="center" wrapText="1"/>
    </xf>
    <xf numFmtId="43" fontId="40" fillId="0" borderId="11" xfId="28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189" fontId="40" fillId="0" borderId="59" xfId="28" applyNumberFormat="1" applyFont="1" applyBorder="1" applyAlignment="1">
      <alignment horizontal="center" vertical="center"/>
    </xf>
    <xf numFmtId="189" fontId="40" fillId="0" borderId="27" xfId="28" applyNumberFormat="1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43" fontId="40" fillId="0" borderId="57" xfId="28" applyFont="1" applyBorder="1" applyAlignment="1">
      <alignment horizontal="center"/>
    </xf>
    <xf numFmtId="43" fontId="40" fillId="0" borderId="58" xfId="28" applyFont="1" applyBorder="1" applyAlignment="1">
      <alignment horizontal="center"/>
    </xf>
    <xf numFmtId="0" fontId="40" fillId="0" borderId="60" xfId="0" applyFont="1" applyBorder="1" applyAlignment="1">
      <alignment horizontal="left" vertical="center"/>
    </xf>
    <xf numFmtId="0" fontId="40" fillId="0" borderId="61" xfId="0" applyFont="1" applyBorder="1" applyAlignment="1">
      <alignment horizontal="left" vertical="center"/>
    </xf>
    <xf numFmtId="0" fontId="40" fillId="0" borderId="62" xfId="0" applyFont="1" applyBorder="1" applyAlignment="1">
      <alignment horizontal="left" vertical="center"/>
    </xf>
    <xf numFmtId="0" fontId="40" fillId="0" borderId="13" xfId="0" applyFont="1" applyBorder="1" applyAlignment="1">
      <alignment horizontal="left" vertical="center"/>
    </xf>
    <xf numFmtId="0" fontId="40" fillId="0" borderId="15" xfId="0" applyFont="1" applyBorder="1" applyAlignment="1">
      <alignment horizontal="left" vertical="center"/>
    </xf>
    <xf numFmtId="0" fontId="40" fillId="0" borderId="16" xfId="0" applyFont="1" applyBorder="1" applyAlignment="1">
      <alignment horizontal="left" vertical="center"/>
    </xf>
    <xf numFmtId="43" fontId="40" fillId="0" borderId="15" xfId="28" applyFont="1" applyBorder="1" applyAlignment="1">
      <alignment horizontal="left"/>
    </xf>
    <xf numFmtId="190" fontId="39" fillId="0" borderId="15" xfId="0" applyNumberFormat="1" applyFont="1" applyBorder="1" applyAlignment="1">
      <alignment horizontal="left"/>
    </xf>
    <xf numFmtId="0" fontId="40" fillId="0" borderId="24" xfId="0" applyNumberFormat="1" applyFont="1" applyBorder="1" applyAlignment="1">
      <alignment horizontal="left"/>
    </xf>
    <xf numFmtId="0" fontId="39" fillId="0" borderId="15" xfId="0" applyNumberFormat="1" applyFont="1" applyBorder="1" applyAlignment="1">
      <alignment horizontal="left"/>
    </xf>
    <xf numFmtId="0" fontId="39" fillId="0" borderId="15" xfId="0" applyNumberFormat="1" applyFont="1" applyFill="1" applyBorder="1" applyAlignment="1">
      <alignment horizontal="left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0" fontId="48" fillId="0" borderId="24" xfId="0" applyNumberFormat="1" applyFont="1" applyBorder="1" applyAlignment="1">
      <alignment horizontal="center" vertical="center"/>
    </xf>
    <xf numFmtId="10" fontId="48" fillId="0" borderId="54" xfId="0" applyNumberFormat="1" applyFont="1" applyBorder="1" applyAlignment="1">
      <alignment horizontal="center" vertical="center"/>
    </xf>
    <xf numFmtId="10" fontId="48" fillId="0" borderId="15" xfId="0" applyNumberFormat="1" applyFont="1" applyBorder="1" applyAlignment="1">
      <alignment horizontal="center" vertical="center"/>
    </xf>
    <xf numFmtId="10" fontId="48" fillId="0" borderId="16" xfId="0" applyNumberFormat="1" applyFont="1" applyBorder="1" applyAlignment="1">
      <alignment horizontal="center" vertical="center"/>
    </xf>
    <xf numFmtId="0" fontId="48" fillId="0" borderId="13" xfId="0" applyFont="1" applyBorder="1" applyAlignment="1">
      <alignment horizontal="left" vertical="center"/>
    </xf>
    <xf numFmtId="0" fontId="48" fillId="0" borderId="15" xfId="0" applyFont="1" applyBorder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0" fontId="48" fillId="0" borderId="24" xfId="0" applyFont="1" applyBorder="1" applyAlignment="1">
      <alignment horizontal="left" vertical="center"/>
    </xf>
    <xf numFmtId="0" fontId="41" fillId="0" borderId="21" xfId="0" applyFont="1" applyBorder="1" applyAlignment="1">
      <alignment horizontal="right"/>
    </xf>
    <xf numFmtId="0" fontId="41" fillId="0" borderId="48" xfId="0" applyFont="1" applyBorder="1" applyAlignment="1">
      <alignment horizontal="right"/>
    </xf>
    <xf numFmtId="0" fontId="41" fillId="0" borderId="30" xfId="0" applyFont="1" applyBorder="1" applyAlignment="1">
      <alignment horizontal="right"/>
    </xf>
    <xf numFmtId="0" fontId="41" fillId="0" borderId="13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1" fillId="0" borderId="16" xfId="0" applyFont="1" applyBorder="1" applyAlignment="1">
      <alignment horizontal="left"/>
    </xf>
    <xf numFmtId="190" fontId="41" fillId="0" borderId="15" xfId="0" applyNumberFormat="1" applyFont="1" applyBorder="1" applyAlignment="1">
      <alignment horizontal="left"/>
    </xf>
    <xf numFmtId="43" fontId="40" fillId="0" borderId="24" xfId="28" applyFont="1" applyBorder="1" applyAlignment="1">
      <alignment horizontal="left"/>
    </xf>
    <xf numFmtId="0" fontId="46" fillId="0" borderId="63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 vertical="center"/>
    </xf>
    <xf numFmtId="190" fontId="41" fillId="0" borderId="15" xfId="0" applyNumberFormat="1" applyFont="1" applyBorder="1" applyAlignment="1">
      <alignment horizontal="center"/>
    </xf>
    <xf numFmtId="0" fontId="41" fillId="0" borderId="15" xfId="0" applyFont="1" applyBorder="1" applyAlignment="1">
      <alignment horizontal="right"/>
    </xf>
    <xf numFmtId="0" fontId="38" fillId="0" borderId="55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189" fontId="41" fillId="0" borderId="0" xfId="28" applyNumberFormat="1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60" xfId="0" applyFont="1" applyBorder="1" applyAlignment="1">
      <alignment horizontal="left"/>
    </xf>
    <xf numFmtId="0" fontId="41" fillId="0" borderId="61" xfId="0" applyFont="1" applyBorder="1" applyAlignment="1">
      <alignment horizontal="left"/>
    </xf>
    <xf numFmtId="0" fontId="41" fillId="0" borderId="62" xfId="0" applyFont="1" applyBorder="1" applyAlignment="1">
      <alignment horizontal="left"/>
    </xf>
    <xf numFmtId="0" fontId="47" fillId="0" borderId="46" xfId="0" applyFont="1" applyBorder="1" applyAlignment="1">
      <alignment horizontal="center"/>
    </xf>
    <xf numFmtId="0" fontId="47" fillId="0" borderId="50" xfId="0" applyFont="1" applyBorder="1" applyAlignment="1">
      <alignment horizontal="center"/>
    </xf>
    <xf numFmtId="0" fontId="47" fillId="0" borderId="47" xfId="0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41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8" fillId="0" borderId="64" xfId="0" applyFont="1" applyBorder="1" applyAlignment="1">
      <alignment horizontal="left" vertical="center"/>
    </xf>
    <xf numFmtId="0" fontId="48" fillId="0" borderId="65" xfId="0" applyFont="1" applyBorder="1" applyAlignment="1">
      <alignment horizontal="left" vertical="center"/>
    </xf>
    <xf numFmtId="10" fontId="48" fillId="0" borderId="65" xfId="0" applyNumberFormat="1" applyFont="1" applyBorder="1" applyAlignment="1">
      <alignment horizontal="center" vertical="center"/>
    </xf>
    <xf numFmtId="10" fontId="48" fillId="0" borderId="66" xfId="0" applyNumberFormat="1" applyFont="1" applyBorder="1" applyAlignment="1">
      <alignment horizontal="center" vertical="center"/>
    </xf>
    <xf numFmtId="0" fontId="41" fillId="0" borderId="55" xfId="0" applyFont="1" applyBorder="1" applyAlignment="1">
      <alignment horizontal="right"/>
    </xf>
    <xf numFmtId="0" fontId="41" fillId="0" borderId="33" xfId="0" applyFont="1" applyBorder="1" applyAlignment="1">
      <alignment horizontal="right"/>
    </xf>
    <xf numFmtId="0" fontId="41" fillId="0" borderId="63" xfId="0" applyFont="1" applyBorder="1" applyAlignment="1">
      <alignment horizontal="right"/>
    </xf>
    <xf numFmtId="0" fontId="41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1" fillId="0" borderId="64" xfId="0" applyFont="1" applyBorder="1" applyAlignment="1">
      <alignment horizontal="center"/>
    </xf>
    <xf numFmtId="0" fontId="41" fillId="0" borderId="65" xfId="0" applyFont="1" applyBorder="1" applyAlignment="1">
      <alignment horizontal="center"/>
    </xf>
    <xf numFmtId="0" fontId="41" fillId="0" borderId="66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1" fillId="0" borderId="18" xfId="0" applyFont="1" applyBorder="1" applyAlignment="1">
      <alignment horizontal="right"/>
    </xf>
    <xf numFmtId="0" fontId="41" fillId="0" borderId="24" xfId="0" applyFont="1" applyBorder="1" applyAlignment="1">
      <alignment horizontal="right"/>
    </xf>
    <xf numFmtId="0" fontId="41" fillId="0" borderId="54" xfId="0" applyFont="1" applyBorder="1" applyAlignment="1">
      <alignment horizontal="right"/>
    </xf>
    <xf numFmtId="0" fontId="41" fillId="0" borderId="67" xfId="0" applyFont="1" applyBorder="1" applyAlignment="1">
      <alignment horizontal="center"/>
    </xf>
    <xf numFmtId="43" fontId="41" fillId="0" borderId="51" xfId="28" applyFont="1" applyBorder="1" applyAlignment="1">
      <alignment horizontal="center"/>
    </xf>
    <xf numFmtId="43" fontId="41" fillId="0" borderId="52" xfId="28" applyFont="1" applyBorder="1" applyAlignment="1">
      <alignment horizontal="center"/>
    </xf>
    <xf numFmtId="43" fontId="41" fillId="0" borderId="53" xfId="28" applyFont="1" applyBorder="1" applyAlignment="1">
      <alignment horizontal="center"/>
    </xf>
    <xf numFmtId="0" fontId="41" fillId="0" borderId="33" xfId="0" applyFont="1" applyBorder="1" applyAlignment="1">
      <alignment horizontal="left"/>
    </xf>
    <xf numFmtId="189" fontId="41" fillId="0" borderId="60" xfId="28" applyNumberFormat="1" applyFont="1" applyBorder="1" applyAlignment="1">
      <alignment horizontal="center"/>
    </xf>
    <xf numFmtId="189" fontId="41" fillId="0" borderId="61" xfId="28" applyNumberFormat="1" applyFont="1" applyBorder="1" applyAlignment="1">
      <alignment horizontal="center"/>
    </xf>
    <xf numFmtId="189" fontId="41" fillId="0" borderId="62" xfId="28" applyNumberFormat="1" applyFont="1" applyBorder="1" applyAlignment="1">
      <alignment horizontal="center"/>
    </xf>
    <xf numFmtId="43" fontId="41" fillId="0" borderId="13" xfId="28" applyFont="1" applyBorder="1" applyAlignment="1">
      <alignment horizontal="center"/>
    </xf>
    <xf numFmtId="43" fontId="41" fillId="0" borderId="15" xfId="28" applyFont="1" applyBorder="1" applyAlignment="1">
      <alignment horizontal="center"/>
    </xf>
    <xf numFmtId="43" fontId="41" fillId="0" borderId="16" xfId="28" applyFont="1" applyBorder="1" applyAlignment="1">
      <alignment horizontal="center"/>
    </xf>
    <xf numFmtId="0" fontId="42" fillId="0" borderId="60" xfId="0" applyFont="1" applyBorder="1" applyAlignment="1">
      <alignment horizontal="left"/>
    </xf>
    <xf numFmtId="0" fontId="42" fillId="0" borderId="61" xfId="0" applyFont="1" applyBorder="1" applyAlignment="1">
      <alignment horizontal="left"/>
    </xf>
    <xf numFmtId="0" fontId="42" fillId="0" borderId="62" xfId="0" applyFont="1" applyBorder="1" applyAlignment="1">
      <alignment horizontal="left"/>
    </xf>
    <xf numFmtId="0" fontId="45" fillId="0" borderId="33" xfId="0" applyFont="1" applyBorder="1" applyAlignment="1">
      <alignment horizontal="center"/>
    </xf>
    <xf numFmtId="0" fontId="38" fillId="0" borderId="65" xfId="0" applyFont="1" applyBorder="1" applyAlignment="1">
      <alignment horizontal="left"/>
    </xf>
    <xf numFmtId="0" fontId="41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59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9" fillId="0" borderId="24" xfId="0" applyNumberFormat="1" applyFont="1" applyBorder="1" applyAlignment="1">
      <alignment horizontal="center"/>
    </xf>
    <xf numFmtId="0" fontId="39" fillId="0" borderId="24" xfId="0" applyNumberFormat="1" applyFont="1" applyBorder="1" applyAlignment="1"/>
    <xf numFmtId="0" fontId="39" fillId="0" borderId="0" xfId="0" applyFont="1" applyBorder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41" fillId="0" borderId="0" xfId="0" applyFont="1" applyAlignment="1">
      <alignment horizontal="center" vertical="center"/>
    </xf>
    <xf numFmtId="189" fontId="38" fillId="0" borderId="55" xfId="28" applyNumberFormat="1" applyFont="1" applyBorder="1" applyAlignment="1">
      <alignment horizontal="center" vertical="center" wrapText="1"/>
    </xf>
    <xf numFmtId="189" fontId="38" fillId="0" borderId="33" xfId="28" applyNumberFormat="1" applyFont="1" applyBorder="1" applyAlignment="1">
      <alignment horizontal="center" vertical="center" wrapText="1"/>
    </xf>
    <xf numFmtId="189" fontId="38" fillId="0" borderId="63" xfId="28" applyNumberFormat="1" applyFont="1" applyBorder="1" applyAlignment="1">
      <alignment horizontal="center" vertical="center" wrapText="1"/>
    </xf>
    <xf numFmtId="189" fontId="38" fillId="0" borderId="56" xfId="28" applyNumberFormat="1" applyFont="1" applyBorder="1" applyAlignment="1">
      <alignment horizontal="center" vertical="center" wrapText="1"/>
    </xf>
    <xf numFmtId="189" fontId="38" fillId="0" borderId="12" xfId="28" applyNumberFormat="1" applyFont="1" applyBorder="1" applyAlignment="1">
      <alignment horizontal="center" vertical="center" wrapText="1"/>
    </xf>
    <xf numFmtId="189" fontId="38" fillId="0" borderId="32" xfId="28" applyNumberFormat="1" applyFont="1" applyBorder="1" applyAlignment="1">
      <alignment horizontal="center" vertical="center" wrapText="1"/>
    </xf>
    <xf numFmtId="43" fontId="41" fillId="0" borderId="64" xfId="28" applyFont="1" applyBorder="1" applyAlignment="1">
      <alignment horizontal="center"/>
    </xf>
    <xf numFmtId="43" fontId="41" fillId="0" borderId="65" xfId="28" applyFont="1" applyBorder="1" applyAlignment="1">
      <alignment horizontal="center"/>
    </xf>
    <xf numFmtId="43" fontId="41" fillId="0" borderId="66" xfId="28" applyFont="1" applyBorder="1" applyAlignment="1">
      <alignment horizontal="center"/>
    </xf>
    <xf numFmtId="0" fontId="41" fillId="0" borderId="56" xfId="0" applyFont="1" applyBorder="1" applyAlignment="1">
      <alignment horizontal="center"/>
    </xf>
    <xf numFmtId="0" fontId="41" fillId="0" borderId="12" xfId="0" applyFont="1" applyBorder="1" applyAlignment="1">
      <alignment horizontal="center"/>
    </xf>
    <xf numFmtId="0" fontId="29" fillId="0" borderId="0" xfId="36" applyFont="1" applyBorder="1" applyAlignment="1" applyProtection="1">
      <alignment horizontal="center"/>
    </xf>
    <xf numFmtId="0" fontId="17" fillId="0" borderId="0" xfId="40" applyBorder="1" applyAlignment="1">
      <alignment horizontal="center"/>
    </xf>
    <xf numFmtId="187" fontId="31" fillId="32" borderId="0" xfId="29" applyFont="1" applyFill="1" applyBorder="1"/>
    <xf numFmtId="0" fontId="27" fillId="28" borderId="0" xfId="40" applyFont="1" applyFill="1" applyBorder="1" applyAlignment="1">
      <alignment horizontal="center"/>
    </xf>
    <xf numFmtId="195" fontId="22" fillId="27" borderId="0" xfId="29" applyNumberFormat="1" applyFont="1" applyFill="1" applyBorder="1"/>
    <xf numFmtId="187" fontId="28" fillId="25" borderId="0" xfId="29" applyFont="1" applyFill="1" applyBorder="1" applyProtection="1">
      <protection locked="0"/>
    </xf>
    <xf numFmtId="195" fontId="30" fillId="28" borderId="0" xfId="29" applyNumberFormat="1" applyFont="1" applyFill="1" applyBorder="1"/>
    <xf numFmtId="0" fontId="22" fillId="0" borderId="0" xfId="40" applyFont="1" applyFill="1" applyBorder="1"/>
    <xf numFmtId="0" fontId="22" fillId="0" borderId="34" xfId="40" applyFont="1" applyFill="1" applyBorder="1"/>
    <xf numFmtId="0" fontId="26" fillId="31" borderId="68" xfId="40" applyFont="1" applyFill="1" applyBorder="1" applyAlignment="1">
      <alignment horizontal="center" vertical="center" wrapText="1"/>
    </xf>
    <xf numFmtId="0" fontId="26" fillId="31" borderId="69" xfId="40" applyFont="1" applyFill="1" applyBorder="1" applyAlignment="1">
      <alignment horizontal="center" vertical="center"/>
    </xf>
    <xf numFmtId="0" fontId="26" fillId="31" borderId="70" xfId="40" applyFont="1" applyFill="1" applyBorder="1" applyAlignment="1">
      <alignment horizontal="center" vertical="center" wrapText="1"/>
    </xf>
    <xf numFmtId="0" fontId="26" fillId="31" borderId="70" xfId="40" applyFont="1" applyFill="1" applyBorder="1" applyAlignment="1">
      <alignment horizontal="center" vertical="center"/>
    </xf>
    <xf numFmtId="0" fontId="26" fillId="31" borderId="36" xfId="40" applyFont="1" applyFill="1" applyBorder="1" applyAlignment="1">
      <alignment horizontal="center" vertical="center"/>
    </xf>
    <xf numFmtId="0" fontId="26" fillId="31" borderId="71" xfId="40" applyFont="1" applyFill="1" applyBorder="1" applyAlignment="1">
      <alignment horizontal="center" vertical="center"/>
    </xf>
    <xf numFmtId="0" fontId="26" fillId="31" borderId="72" xfId="40" applyFont="1" applyFill="1" applyBorder="1" applyAlignment="1">
      <alignment horizontal="center" vertical="center"/>
    </xf>
    <xf numFmtId="0" fontId="40" fillId="0" borderId="18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54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40" fillId="0" borderId="13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43" fontId="39" fillId="0" borderId="14" xfId="28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189" fontId="40" fillId="0" borderId="0" xfId="28" applyNumberFormat="1" applyFont="1" applyBorder="1" applyAlignment="1">
      <alignment horizontal="center" vertical="center"/>
    </xf>
    <xf numFmtId="43" fontId="40" fillId="0" borderId="0" xfId="28" applyFont="1" applyBorder="1" applyAlignment="1">
      <alignment horizontal="center"/>
    </xf>
    <xf numFmtId="0" fontId="39" fillId="0" borderId="0" xfId="0" applyNumberFormat="1" applyFont="1" applyBorder="1" applyAlignment="1">
      <alignment horizontal="left"/>
    </xf>
    <xf numFmtId="43" fontId="40" fillId="0" borderId="0" xfId="28" applyFont="1" applyBorder="1" applyAlignment="1">
      <alignment horizontal="left"/>
    </xf>
    <xf numFmtId="0" fontId="39" fillId="0" borderId="0" xfId="0" applyNumberFormat="1" applyFont="1" applyBorder="1" applyAlignment="1"/>
    <xf numFmtId="0" fontId="40" fillId="0" borderId="13" xfId="0" applyFont="1" applyBorder="1" applyAlignment="1" applyProtection="1">
      <alignment horizontal="left"/>
      <protection locked="0"/>
    </xf>
    <xf numFmtId="0" fontId="40" fillId="0" borderId="15" xfId="0" applyFont="1" applyBorder="1" applyAlignment="1" applyProtection="1">
      <alignment horizontal="left"/>
      <protection locked="0"/>
    </xf>
    <xf numFmtId="0" fontId="40" fillId="0" borderId="16" xfId="0" applyFont="1" applyBorder="1" applyAlignment="1" applyProtection="1">
      <alignment horizontal="left"/>
      <protection locked="0"/>
    </xf>
    <xf numFmtId="43" fontId="39" fillId="0" borderId="15" xfId="28" applyFont="1" applyBorder="1" applyAlignment="1">
      <alignment horizontal="center"/>
    </xf>
    <xf numFmtId="0" fontId="39" fillId="0" borderId="15" xfId="0" applyFont="1" applyBorder="1" applyAlignment="1" applyProtection="1">
      <alignment horizontal="left"/>
      <protection locked="0"/>
    </xf>
    <xf numFmtId="0" fontId="39" fillId="0" borderId="16" xfId="0" applyFont="1" applyBorder="1" applyAlignment="1" applyProtection="1">
      <alignment horizontal="left"/>
      <protection locked="0"/>
    </xf>
    <xf numFmtId="0" fontId="39" fillId="0" borderId="14" xfId="0" applyFont="1" applyBorder="1" applyAlignment="1" applyProtection="1">
      <alignment horizontal="center"/>
      <protection locked="0"/>
    </xf>
    <xf numFmtId="0" fontId="40" fillId="0" borderId="15" xfId="0" applyFont="1" applyBorder="1" applyAlignment="1" applyProtection="1">
      <alignment horizontal="center"/>
      <protection locked="0"/>
    </xf>
    <xf numFmtId="0" fontId="40" fillId="0" borderId="16" xfId="0" applyFont="1" applyBorder="1" applyAlignment="1" applyProtection="1">
      <alignment horizontal="center"/>
      <protection locked="0"/>
    </xf>
    <xf numFmtId="189" fontId="40" fillId="0" borderId="14" xfId="28" applyNumberFormat="1" applyFont="1" applyBorder="1" applyAlignment="1" applyProtection="1">
      <alignment horizontal="left"/>
      <protection locked="0"/>
    </xf>
    <xf numFmtId="0" fontId="40" fillId="0" borderId="20" xfId="0" applyFont="1" applyBorder="1" applyAlignment="1" applyProtection="1">
      <alignment horizontal="center"/>
      <protection locked="0"/>
    </xf>
    <xf numFmtId="43" fontId="40" fillId="0" borderId="14" xfId="28" applyFont="1" applyBorder="1" applyProtection="1">
      <protection locked="0"/>
    </xf>
    <xf numFmtId="43" fontId="40" fillId="0" borderId="14" xfId="28" applyFont="1" applyBorder="1" applyAlignment="1" applyProtection="1">
      <alignment horizontal="center"/>
      <protection locked="0"/>
    </xf>
    <xf numFmtId="43" fontId="40" fillId="0" borderId="16" xfId="28" applyFont="1" applyBorder="1" applyAlignment="1" applyProtection="1">
      <alignment horizontal="center"/>
      <protection locked="0"/>
    </xf>
    <xf numFmtId="193" fontId="40" fillId="0" borderId="13" xfId="0" applyNumberFormat="1" applyFont="1" applyBorder="1" applyAlignment="1" applyProtection="1">
      <alignment horizontal="center"/>
      <protection locked="0"/>
    </xf>
    <xf numFmtId="43" fontId="39" fillId="0" borderId="19" xfId="28" applyFont="1" applyBorder="1" applyAlignment="1" applyProtection="1">
      <alignment horizontal="center"/>
      <protection locked="0"/>
    </xf>
    <xf numFmtId="43" fontId="39" fillId="0" borderId="19" xfId="28" applyFont="1" applyBorder="1" applyProtection="1">
      <protection locked="0"/>
    </xf>
    <xf numFmtId="0" fontId="40" fillId="0" borderId="14" xfId="0" applyFont="1" applyBorder="1" applyAlignment="1" applyProtection="1">
      <alignment horizontal="center"/>
      <protection locked="0"/>
    </xf>
    <xf numFmtId="0" fontId="41" fillId="0" borderId="14" xfId="0" applyFont="1" applyBorder="1" applyAlignment="1" applyProtection="1">
      <alignment horizontal="center"/>
      <protection locked="0"/>
    </xf>
    <xf numFmtId="0" fontId="39" fillId="0" borderId="15" xfId="0" applyFont="1" applyFill="1" applyBorder="1" applyAlignment="1" applyProtection="1">
      <alignment horizontal="left"/>
      <protection locked="0"/>
    </xf>
    <xf numFmtId="0" fontId="39" fillId="0" borderId="16" xfId="0" applyFont="1" applyFill="1" applyBorder="1" applyAlignment="1" applyProtection="1">
      <alignment horizontal="left"/>
      <protection locked="0"/>
    </xf>
    <xf numFmtId="0" fontId="40" fillId="0" borderId="15" xfId="0" applyFont="1" applyBorder="1" applyAlignment="1" applyProtection="1">
      <alignment horizontal="center"/>
      <protection locked="0"/>
    </xf>
    <xf numFmtId="0" fontId="40" fillId="0" borderId="16" xfId="0" applyFont="1" applyBorder="1" applyAlignment="1" applyProtection="1">
      <alignment horizontal="center"/>
      <protection locked="0"/>
    </xf>
    <xf numFmtId="0" fontId="48" fillId="0" borderId="15" xfId="0" applyFont="1" applyBorder="1" applyAlignment="1" applyProtection="1">
      <alignment horizontal="left"/>
      <protection locked="0"/>
    </xf>
    <xf numFmtId="0" fontId="48" fillId="0" borderId="16" xfId="0" applyFont="1" applyBorder="1" applyAlignment="1" applyProtection="1">
      <alignment horizontal="left"/>
      <protection locked="0"/>
    </xf>
    <xf numFmtId="0" fontId="40" fillId="0" borderId="46" xfId="0" applyFont="1" applyBorder="1" applyAlignment="1" applyProtection="1">
      <alignment horizontal="center"/>
      <protection locked="0"/>
    </xf>
    <xf numFmtId="193" fontId="39" fillId="0" borderId="46" xfId="0" applyNumberFormat="1" applyFont="1" applyBorder="1" applyAlignment="1" applyProtection="1">
      <alignment horizontal="center"/>
      <protection locked="0"/>
    </xf>
    <xf numFmtId="0" fontId="40" fillId="0" borderId="50" xfId="0" applyFont="1" applyBorder="1" applyAlignment="1" applyProtection="1">
      <alignment horizontal="center"/>
      <protection locked="0"/>
    </xf>
    <xf numFmtId="0" fontId="40" fillId="0" borderId="47" xfId="0" applyFont="1" applyBorder="1" applyAlignment="1" applyProtection="1">
      <alignment horizontal="center"/>
      <protection locked="0"/>
    </xf>
    <xf numFmtId="189" fontId="40" fillId="0" borderId="29" xfId="28" applyNumberFormat="1" applyFont="1" applyBorder="1" applyAlignment="1" applyProtection="1">
      <alignment horizontal="left"/>
      <protection locked="0"/>
    </xf>
    <xf numFmtId="0" fontId="39" fillId="0" borderId="29" xfId="47" applyFont="1" applyBorder="1" applyAlignment="1" applyProtection="1">
      <alignment horizontal="center"/>
      <protection locked="0"/>
    </xf>
    <xf numFmtId="43" fontId="40" fillId="0" borderId="29" xfId="28" applyFont="1" applyBorder="1" applyProtection="1">
      <protection locked="0"/>
    </xf>
    <xf numFmtId="43" fontId="40" fillId="0" borderId="29" xfId="28" applyFont="1" applyBorder="1" applyAlignment="1" applyProtection="1">
      <alignment horizontal="center"/>
      <protection locked="0"/>
    </xf>
    <xf numFmtId="187" fontId="39" fillId="0" borderId="47" xfId="28" applyNumberFormat="1" applyFont="1" applyBorder="1" applyProtection="1">
      <protection locked="0"/>
    </xf>
    <xf numFmtId="0" fontId="50" fillId="0" borderId="15" xfId="0" applyFont="1" applyBorder="1" applyAlignment="1" applyProtection="1">
      <alignment horizontal="left"/>
      <protection locked="0"/>
    </xf>
    <xf numFmtId="0" fontId="50" fillId="0" borderId="16" xfId="0" applyFont="1" applyBorder="1" applyAlignment="1" applyProtection="1">
      <alignment horizontal="left"/>
      <protection locked="0"/>
    </xf>
    <xf numFmtId="0" fontId="44" fillId="0" borderId="15" xfId="0" applyFont="1" applyBorder="1" applyAlignment="1" applyProtection="1">
      <alignment horizontal="left"/>
      <protection locked="0"/>
    </xf>
    <xf numFmtId="0" fontId="44" fillId="0" borderId="16" xfId="0" applyFont="1" applyBorder="1" applyAlignment="1" applyProtection="1">
      <alignment horizontal="left"/>
      <protection locked="0"/>
    </xf>
    <xf numFmtId="0" fontId="39" fillId="0" borderId="15" xfId="0" applyFont="1" applyBorder="1" applyAlignment="1" applyProtection="1">
      <alignment horizontal="center"/>
      <protection locked="0"/>
    </xf>
    <xf numFmtId="2" fontId="40" fillId="0" borderId="13" xfId="0" applyNumberFormat="1" applyFont="1" applyBorder="1" applyAlignment="1" applyProtection="1">
      <alignment horizontal="center"/>
      <protection locked="0"/>
    </xf>
    <xf numFmtId="189" fontId="40" fillId="0" borderId="18" xfId="0" applyNumberFormat="1" applyFont="1" applyBorder="1" applyAlignment="1" applyProtection="1">
      <alignment horizontal="right"/>
      <protection locked="0"/>
    </xf>
    <xf numFmtId="0" fontId="40" fillId="0" borderId="18" xfId="0" applyFont="1" applyBorder="1" applyAlignment="1" applyProtection="1">
      <alignment horizontal="left"/>
      <protection locked="0"/>
    </xf>
    <xf numFmtId="0" fontId="40" fillId="0" borderId="24" xfId="0" applyFont="1" applyBorder="1" applyAlignment="1" applyProtection="1">
      <alignment horizontal="left"/>
      <protection locked="0"/>
    </xf>
    <xf numFmtId="0" fontId="40" fillId="0" borderId="54" xfId="0" applyFont="1" applyBorder="1" applyAlignment="1" applyProtection="1">
      <alignment horizontal="left"/>
      <protection locked="0"/>
    </xf>
    <xf numFmtId="189" fontId="39" fillId="0" borderId="19" xfId="28" applyNumberFormat="1" applyFont="1" applyBorder="1" applyProtection="1">
      <protection locked="0"/>
    </xf>
    <xf numFmtId="0" fontId="39" fillId="0" borderId="19" xfId="0" applyFont="1" applyBorder="1" applyProtection="1">
      <protection locked="0"/>
    </xf>
    <xf numFmtId="43" fontId="39" fillId="0" borderId="24" xfId="28" applyFont="1" applyBorder="1" applyAlignment="1" applyProtection="1">
      <alignment horizontal="center"/>
      <protection locked="0"/>
    </xf>
    <xf numFmtId="187" fontId="39" fillId="0" borderId="19" xfId="28" applyNumberFormat="1" applyFont="1" applyBorder="1" applyProtection="1">
      <protection locked="0"/>
    </xf>
    <xf numFmtId="0" fontId="39" fillId="0" borderId="15" xfId="47" applyFont="1" applyBorder="1" applyAlignment="1" applyProtection="1">
      <alignment horizontal="center"/>
      <protection locked="0"/>
    </xf>
    <xf numFmtId="0" fontId="40" fillId="0" borderId="46" xfId="0" applyFont="1" applyBorder="1" applyAlignment="1" applyProtection="1">
      <alignment horizontal="center"/>
      <protection locked="0"/>
    </xf>
    <xf numFmtId="0" fontId="44" fillId="0" borderId="15" xfId="47" applyFont="1" applyBorder="1" applyAlignment="1" applyProtection="1">
      <alignment horizontal="left"/>
      <protection locked="0"/>
    </xf>
    <xf numFmtId="0" fontId="44" fillId="0" borderId="16" xfId="47" applyFont="1" applyBorder="1" applyAlignment="1" applyProtection="1">
      <alignment horizontal="left"/>
      <protection locked="0"/>
    </xf>
    <xf numFmtId="0" fontId="39" fillId="0" borderId="13" xfId="47" applyFont="1" applyBorder="1" applyAlignment="1" applyProtection="1">
      <alignment horizontal="center"/>
      <protection locked="0"/>
    </xf>
    <xf numFmtId="1" fontId="39" fillId="0" borderId="14" xfId="47" applyNumberFormat="1" applyFont="1" applyBorder="1" applyAlignment="1" applyProtection="1">
      <alignment horizontal="center"/>
      <protection locked="0"/>
    </xf>
    <xf numFmtId="0" fontId="40" fillId="0" borderId="22" xfId="0" applyFont="1" applyBorder="1" applyAlignment="1" applyProtection="1">
      <alignment horizontal="center"/>
      <protection locked="0"/>
    </xf>
    <xf numFmtId="193" fontId="39" fillId="0" borderId="22" xfId="0" applyNumberFormat="1" applyFont="1" applyBorder="1" applyAlignment="1" applyProtection="1">
      <alignment horizontal="center"/>
      <protection locked="0"/>
    </xf>
    <xf numFmtId="0" fontId="39" fillId="0" borderId="25" xfId="0" applyFont="1" applyBorder="1" applyAlignment="1" applyProtection="1">
      <alignment horizontal="right"/>
      <protection locked="0"/>
    </xf>
    <xf numFmtId="0" fontId="40" fillId="0" borderId="25" xfId="0" applyFont="1" applyBorder="1" applyAlignment="1" applyProtection="1">
      <alignment horizontal="center"/>
      <protection locked="0"/>
    </xf>
    <xf numFmtId="0" fontId="40" fillId="0" borderId="45" xfId="0" applyFont="1" applyBorder="1" applyAlignment="1" applyProtection="1">
      <alignment horizontal="center"/>
      <protection locked="0"/>
    </xf>
    <xf numFmtId="189" fontId="40" fillId="0" borderId="23" xfId="28" applyNumberFormat="1" applyFont="1" applyBorder="1" applyAlignment="1" applyProtection="1">
      <alignment horizontal="left"/>
      <protection locked="0"/>
    </xf>
    <xf numFmtId="43" fontId="40" fillId="0" borderId="23" xfId="28" applyFont="1" applyBorder="1" applyProtection="1">
      <protection locked="0"/>
    </xf>
    <xf numFmtId="43" fontId="40" fillId="0" borderId="23" xfId="28" applyFont="1" applyBorder="1" applyAlignment="1" applyProtection="1">
      <alignment horizontal="center"/>
      <protection locked="0"/>
    </xf>
    <xf numFmtId="187" fontId="39" fillId="0" borderId="45" xfId="28" applyNumberFormat="1" applyFont="1" applyBorder="1" applyProtection="1">
      <protection locked="0"/>
    </xf>
    <xf numFmtId="0" fontId="40" fillId="0" borderId="23" xfId="0" applyFont="1" applyBorder="1" applyAlignment="1" applyProtection="1">
      <alignment horizontal="center"/>
      <protection locked="0"/>
    </xf>
    <xf numFmtId="43" fontId="40" fillId="0" borderId="15" xfId="28" applyFont="1" applyBorder="1" applyAlignment="1" applyProtection="1">
      <alignment horizontal="center"/>
      <protection locked="0"/>
    </xf>
    <xf numFmtId="0" fontId="40" fillId="0" borderId="25" xfId="0" applyFont="1" applyBorder="1" applyAlignment="1" applyProtection="1">
      <alignment horizontal="center"/>
      <protection locked="0"/>
    </xf>
    <xf numFmtId="0" fontId="40" fillId="0" borderId="45" xfId="0" applyFont="1" applyBorder="1" applyAlignment="1" applyProtection="1">
      <alignment horizontal="center"/>
      <protection locked="0"/>
    </xf>
    <xf numFmtId="43" fontId="40" fillId="0" borderId="25" xfId="28" applyFont="1" applyBorder="1" applyAlignment="1" applyProtection="1">
      <alignment horizontal="center"/>
      <protection locked="0"/>
    </xf>
    <xf numFmtId="43" fontId="39" fillId="0" borderId="14" xfId="28" applyFont="1" applyBorder="1" applyAlignment="1" applyProtection="1">
      <alignment horizontal="left"/>
      <protection locked="0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Hyperlink 2" xfId="36"/>
    <cellStyle name="Input" xfId="37"/>
    <cellStyle name="Linked Cell" xfId="38"/>
    <cellStyle name="Neutral" xfId="39"/>
    <cellStyle name="Normal 2" xfId="40"/>
    <cellStyle name="Note" xfId="41"/>
    <cellStyle name="Output" xfId="42"/>
    <cellStyle name="Percent 2" xfId="43"/>
    <cellStyle name="Title" xfId="44"/>
    <cellStyle name="Total" xfId="45"/>
    <cellStyle name="Warning Text" xfId="46"/>
    <cellStyle name="เครื่องหมายจุลภาค" xfId="28" builtinId="3"/>
    <cellStyle name="ปกติ" xfId="0" builtinId="0"/>
    <cellStyle name="ปกติ_ปร.4" xfId="4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yotathai.ne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167</xdr:row>
      <xdr:rowOff>76200</xdr:rowOff>
    </xdr:from>
    <xdr:to>
      <xdr:col>4</xdr:col>
      <xdr:colOff>866775</xdr:colOff>
      <xdr:row>167</xdr:row>
      <xdr:rowOff>190500</xdr:rowOff>
    </xdr:to>
    <xdr:sp macro="" textlink="">
      <xdr:nvSpPr>
        <xdr:cNvPr id="5133" name="Rectangle 1"/>
        <xdr:cNvSpPr>
          <a:spLocks noChangeArrowheads="1"/>
        </xdr:cNvSpPr>
      </xdr:nvSpPr>
      <xdr:spPr bwMode="auto">
        <a:xfrm>
          <a:off x="2105025" y="38100000"/>
          <a:ext cx="16192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666750</xdr:colOff>
      <xdr:row>167</xdr:row>
      <xdr:rowOff>57150</xdr:rowOff>
    </xdr:from>
    <xdr:to>
      <xdr:col>4</xdr:col>
      <xdr:colOff>914400</xdr:colOff>
      <xdr:row>167</xdr:row>
      <xdr:rowOff>219075</xdr:rowOff>
    </xdr:to>
    <xdr:sp macro="" textlink="">
      <xdr:nvSpPr>
        <xdr:cNvPr id="5134" name="Line 2"/>
        <xdr:cNvSpPr>
          <a:spLocks noChangeShapeType="1"/>
        </xdr:cNvSpPr>
      </xdr:nvSpPr>
      <xdr:spPr bwMode="auto">
        <a:xfrm flipV="1">
          <a:off x="2066925" y="38080950"/>
          <a:ext cx="2476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</xdr:row>
      <xdr:rowOff>228600</xdr:rowOff>
    </xdr:from>
    <xdr:to>
      <xdr:col>4</xdr:col>
      <xdr:colOff>628650</xdr:colOff>
      <xdr:row>4</xdr:row>
      <xdr:rowOff>104775</xdr:rowOff>
    </xdr:to>
    <xdr:pic>
      <xdr:nvPicPr>
        <xdr:cNvPr id="1066" name="Picture 9" descr="โยธาไทย">
          <a:hlinkClick xmlns:r="http://schemas.openxmlformats.org/officeDocument/2006/relationships" r:id="rId1" tooltip="คลิ๊ก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7278"/>
        <a:stretch>
          <a:fillRect/>
        </a:stretch>
      </xdr:blipFill>
      <xdr:spPr bwMode="auto">
        <a:xfrm>
          <a:off x="1685925" y="438150"/>
          <a:ext cx="1257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yotathai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08"/>
  <sheetViews>
    <sheetView showGridLines="0" view="pageBreakPreview" zoomScaleSheetLayoutView="100" workbookViewId="0">
      <pane ySplit="7" topLeftCell="A8" activePane="bottomLeft" state="frozen"/>
      <selection pane="bottomLeft" activeCell="K304" sqref="A1:XFD1048576"/>
    </sheetView>
  </sheetViews>
  <sheetFormatPr defaultRowHeight="18.75"/>
  <cols>
    <col min="1" max="1" width="6.5703125" style="214" customWidth="1"/>
    <col min="2" max="2" width="5.28515625" style="214" customWidth="1"/>
    <col min="3" max="3" width="2.28515625" style="61" customWidth="1"/>
    <col min="4" max="4" width="6.85546875" style="61" customWidth="1"/>
    <col min="5" max="5" width="33.28515625" style="61" customWidth="1"/>
    <col min="6" max="6" width="9.5703125" style="179" customWidth="1"/>
    <col min="7" max="7" width="6.85546875" style="61" customWidth="1"/>
    <col min="8" max="8" width="11.7109375" style="173" customWidth="1"/>
    <col min="9" max="9" width="12.5703125" style="173" customWidth="1"/>
    <col min="10" max="10" width="11.7109375" style="180" customWidth="1"/>
    <col min="11" max="11" width="11.7109375" style="173" customWidth="1"/>
    <col min="12" max="12" width="13.140625" style="173" customWidth="1"/>
    <col min="13" max="13" width="8.5703125" style="61" bestFit="1" customWidth="1"/>
    <col min="14" max="16384" width="9.140625" style="61"/>
  </cols>
  <sheetData>
    <row r="1" spans="1:13" ht="20.25">
      <c r="A1" s="246" t="s">
        <v>313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18.75" customHeight="1">
      <c r="A2" s="225" t="s">
        <v>129</v>
      </c>
      <c r="B2" s="225"/>
      <c r="C2" s="225"/>
      <c r="D2" s="226" t="s">
        <v>332</v>
      </c>
      <c r="E2" s="226"/>
      <c r="F2" s="226"/>
      <c r="G2" s="226"/>
      <c r="H2" s="226"/>
      <c r="I2" s="66" t="s">
        <v>242</v>
      </c>
      <c r="J2" s="65"/>
      <c r="K2" s="65"/>
      <c r="L2" s="65"/>
      <c r="M2" s="65"/>
    </row>
    <row r="3" spans="1:13" ht="18.75" customHeight="1">
      <c r="A3" s="225" t="s">
        <v>314</v>
      </c>
      <c r="B3" s="225"/>
      <c r="C3" s="225"/>
      <c r="D3" s="226"/>
      <c r="E3" s="226"/>
      <c r="F3" s="226"/>
      <c r="G3" s="226"/>
      <c r="H3" s="226"/>
      <c r="I3" s="66" t="s">
        <v>7</v>
      </c>
      <c r="J3" s="95"/>
      <c r="K3" s="95"/>
      <c r="L3" s="95"/>
      <c r="M3" s="95"/>
    </row>
    <row r="4" spans="1:13" ht="18.75" customHeight="1">
      <c r="A4" s="225" t="s">
        <v>315</v>
      </c>
      <c r="B4" s="225"/>
      <c r="C4" s="225"/>
      <c r="D4" s="265"/>
      <c r="E4" s="265"/>
      <c r="F4" s="265"/>
      <c r="G4" s="265"/>
      <c r="H4" s="265"/>
      <c r="I4" s="261"/>
      <c r="J4" s="261"/>
      <c r="K4" s="262"/>
      <c r="L4" s="262"/>
      <c r="M4" s="262"/>
    </row>
    <row r="5" spans="1:13" ht="18.75" customHeight="1" thickBot="1">
      <c r="A5" s="263" t="s">
        <v>316</v>
      </c>
      <c r="B5" s="263"/>
      <c r="C5" s="263"/>
      <c r="D5" s="264"/>
      <c r="E5" s="264"/>
      <c r="F5" s="264"/>
      <c r="G5" s="264"/>
      <c r="H5" s="264"/>
      <c r="I5" s="261"/>
      <c r="J5" s="261"/>
      <c r="K5" s="262"/>
      <c r="L5" s="262"/>
      <c r="M5" s="262"/>
    </row>
    <row r="6" spans="1:13" ht="18.75" customHeight="1" thickTop="1">
      <c r="A6" s="251" t="s">
        <v>0</v>
      </c>
      <c r="B6" s="231" t="s">
        <v>1</v>
      </c>
      <c r="C6" s="232"/>
      <c r="D6" s="232"/>
      <c r="E6" s="232"/>
      <c r="F6" s="247" t="s">
        <v>11</v>
      </c>
      <c r="G6" s="249" t="s">
        <v>19</v>
      </c>
      <c r="H6" s="253" t="s">
        <v>160</v>
      </c>
      <c r="I6" s="254"/>
      <c r="J6" s="253" t="s">
        <v>52</v>
      </c>
      <c r="K6" s="254"/>
      <c r="L6" s="244" t="s">
        <v>54</v>
      </c>
      <c r="M6" s="251" t="s">
        <v>2</v>
      </c>
    </row>
    <row r="7" spans="1:13" ht="18.75" customHeight="1" thickBot="1">
      <c r="A7" s="252"/>
      <c r="B7" s="233"/>
      <c r="C7" s="234"/>
      <c r="D7" s="234"/>
      <c r="E7" s="234"/>
      <c r="F7" s="248"/>
      <c r="G7" s="250"/>
      <c r="H7" s="96" t="s">
        <v>177</v>
      </c>
      <c r="I7" s="96" t="s">
        <v>53</v>
      </c>
      <c r="J7" s="96" t="s">
        <v>177</v>
      </c>
      <c r="K7" s="96" t="s">
        <v>53</v>
      </c>
      <c r="L7" s="245"/>
      <c r="M7" s="252"/>
    </row>
    <row r="8" spans="1:13" ht="18.75" customHeight="1" thickTop="1">
      <c r="A8" s="97"/>
      <c r="B8" s="379" t="s">
        <v>187</v>
      </c>
      <c r="C8" s="380"/>
      <c r="D8" s="380"/>
      <c r="E8" s="381"/>
      <c r="F8" s="98"/>
      <c r="G8" s="99"/>
      <c r="H8" s="100"/>
      <c r="I8" s="100"/>
      <c r="J8" s="101"/>
      <c r="K8" s="100"/>
      <c r="L8" s="102"/>
      <c r="M8" s="99"/>
    </row>
    <row r="9" spans="1:13" ht="18.75" customHeight="1">
      <c r="A9" s="97"/>
      <c r="B9" s="258" t="s">
        <v>50</v>
      </c>
      <c r="C9" s="259"/>
      <c r="D9" s="259"/>
      <c r="E9" s="260"/>
      <c r="F9" s="98"/>
      <c r="G9" s="99"/>
      <c r="H9" s="100"/>
      <c r="I9" s="100"/>
      <c r="J9" s="101"/>
      <c r="K9" s="100"/>
      <c r="L9" s="102"/>
      <c r="M9" s="99"/>
    </row>
    <row r="10" spans="1:13" ht="18.75" customHeight="1">
      <c r="A10" s="103">
        <v>1</v>
      </c>
      <c r="B10" s="382" t="s">
        <v>103</v>
      </c>
      <c r="C10" s="235"/>
      <c r="D10" s="235"/>
      <c r="E10" s="236"/>
      <c r="F10" s="104"/>
      <c r="G10" s="105" t="s">
        <v>47</v>
      </c>
      <c r="H10" s="106"/>
      <c r="I10" s="106"/>
      <c r="J10" s="106"/>
      <c r="K10" s="106"/>
      <c r="L10" s="106"/>
      <c r="M10" s="105"/>
    </row>
    <row r="11" spans="1:13" ht="18.75" customHeight="1">
      <c r="A11" s="103">
        <v>2</v>
      </c>
      <c r="B11" s="382" t="s">
        <v>104</v>
      </c>
      <c r="C11" s="235"/>
      <c r="D11" s="235"/>
      <c r="E11" s="236"/>
      <c r="F11" s="104"/>
      <c r="G11" s="105" t="s">
        <v>47</v>
      </c>
      <c r="H11" s="106"/>
      <c r="I11" s="106"/>
      <c r="J11" s="106"/>
      <c r="K11" s="106"/>
      <c r="L11" s="106"/>
      <c r="M11" s="105"/>
    </row>
    <row r="12" spans="1:13" ht="18.75" customHeight="1">
      <c r="A12" s="103">
        <v>3</v>
      </c>
      <c r="B12" s="382" t="s">
        <v>105</v>
      </c>
      <c r="C12" s="235"/>
      <c r="D12" s="235"/>
      <c r="E12" s="236"/>
      <c r="F12" s="104"/>
      <c r="G12" s="105" t="s">
        <v>47</v>
      </c>
      <c r="H12" s="106"/>
      <c r="I12" s="106"/>
      <c r="J12" s="106"/>
      <c r="K12" s="106"/>
      <c r="L12" s="106"/>
      <c r="M12" s="105"/>
    </row>
    <row r="13" spans="1:13" ht="18.75" customHeight="1">
      <c r="A13" s="103">
        <v>4</v>
      </c>
      <c r="B13" s="382" t="s">
        <v>106</v>
      </c>
      <c r="C13" s="235"/>
      <c r="D13" s="235"/>
      <c r="E13" s="236"/>
      <c r="F13" s="104"/>
      <c r="G13" s="105" t="s">
        <v>47</v>
      </c>
      <c r="H13" s="106"/>
      <c r="I13" s="106"/>
      <c r="J13" s="106"/>
      <c r="K13" s="106"/>
      <c r="L13" s="106"/>
      <c r="M13" s="105"/>
    </row>
    <row r="14" spans="1:13" ht="18.75" customHeight="1">
      <c r="A14" s="103">
        <v>5</v>
      </c>
      <c r="B14" s="382" t="s">
        <v>107</v>
      </c>
      <c r="C14" s="235"/>
      <c r="D14" s="235"/>
      <c r="E14" s="236"/>
      <c r="F14" s="104"/>
      <c r="G14" s="105" t="s">
        <v>47</v>
      </c>
      <c r="H14" s="106"/>
      <c r="I14" s="106"/>
      <c r="J14" s="106"/>
      <c r="K14" s="106"/>
      <c r="L14" s="106"/>
      <c r="M14" s="105"/>
    </row>
    <row r="15" spans="1:13" ht="18.75" customHeight="1">
      <c r="A15" s="103">
        <v>6</v>
      </c>
      <c r="B15" s="382" t="s">
        <v>108</v>
      </c>
      <c r="C15" s="235"/>
      <c r="D15" s="235"/>
      <c r="E15" s="236"/>
      <c r="F15" s="104"/>
      <c r="G15" s="105" t="s">
        <v>47</v>
      </c>
      <c r="H15" s="106"/>
      <c r="I15" s="106"/>
      <c r="J15" s="106"/>
      <c r="K15" s="106"/>
      <c r="L15" s="106"/>
      <c r="M15" s="105"/>
    </row>
    <row r="16" spans="1:13" ht="18.75" customHeight="1">
      <c r="A16" s="103">
        <v>7</v>
      </c>
      <c r="B16" s="382" t="s">
        <v>109</v>
      </c>
      <c r="C16" s="235"/>
      <c r="D16" s="235"/>
      <c r="E16" s="236"/>
      <c r="F16" s="104"/>
      <c r="G16" s="105" t="s">
        <v>47</v>
      </c>
      <c r="H16" s="106"/>
      <c r="I16" s="106"/>
      <c r="J16" s="106"/>
      <c r="K16" s="106"/>
      <c r="L16" s="106"/>
      <c r="M16" s="105"/>
    </row>
    <row r="17" spans="1:13" s="159" customFormat="1" ht="18.75" customHeight="1">
      <c r="A17" s="153"/>
      <c r="B17" s="383" t="s">
        <v>183</v>
      </c>
      <c r="C17" s="384"/>
      <c r="D17" s="384"/>
      <c r="E17" s="385"/>
      <c r="F17" s="155"/>
      <c r="G17" s="156"/>
      <c r="H17" s="157"/>
      <c r="I17" s="157"/>
      <c r="J17" s="158"/>
      <c r="K17" s="157"/>
      <c r="L17" s="157"/>
      <c r="M17" s="156"/>
    </row>
    <row r="18" spans="1:13" ht="18.75" customHeight="1">
      <c r="A18" s="97"/>
      <c r="B18" s="258" t="s">
        <v>58</v>
      </c>
      <c r="C18" s="259"/>
      <c r="D18" s="259"/>
      <c r="E18" s="260"/>
      <c r="F18" s="98"/>
      <c r="G18" s="99"/>
      <c r="H18" s="100"/>
      <c r="I18" s="100"/>
      <c r="J18" s="101"/>
      <c r="K18" s="100"/>
      <c r="L18" s="102"/>
      <c r="M18" s="99"/>
    </row>
    <row r="19" spans="1:13" ht="18.75" customHeight="1">
      <c r="A19" s="103">
        <v>1</v>
      </c>
      <c r="B19" s="382" t="s">
        <v>110</v>
      </c>
      <c r="C19" s="235"/>
      <c r="D19" s="235"/>
      <c r="E19" s="236"/>
      <c r="F19" s="104"/>
      <c r="G19" s="105" t="s">
        <v>47</v>
      </c>
      <c r="H19" s="106"/>
      <c r="I19" s="106"/>
      <c r="J19" s="106"/>
      <c r="K19" s="106"/>
      <c r="L19" s="106"/>
      <c r="M19" s="105"/>
    </row>
    <row r="20" spans="1:13" ht="18.75" customHeight="1">
      <c r="A20" s="103">
        <v>2</v>
      </c>
      <c r="B20" s="382" t="s">
        <v>111</v>
      </c>
      <c r="C20" s="235"/>
      <c r="D20" s="235"/>
      <c r="E20" s="236"/>
      <c r="F20" s="104"/>
      <c r="G20" s="105" t="s">
        <v>47</v>
      </c>
      <c r="H20" s="106"/>
      <c r="I20" s="106"/>
      <c r="J20" s="106"/>
      <c r="K20" s="106"/>
      <c r="L20" s="106"/>
      <c r="M20" s="105"/>
    </row>
    <row r="21" spans="1:13" s="159" customFormat="1" ht="18.75" customHeight="1">
      <c r="A21" s="153"/>
      <c r="B21" s="383" t="s">
        <v>184</v>
      </c>
      <c r="C21" s="384"/>
      <c r="D21" s="384"/>
      <c r="E21" s="385"/>
      <c r="F21" s="155"/>
      <c r="G21" s="156"/>
      <c r="H21" s="157"/>
      <c r="I21" s="157"/>
      <c r="J21" s="158"/>
      <c r="K21" s="157"/>
      <c r="L21" s="157"/>
      <c r="M21" s="156"/>
    </row>
    <row r="22" spans="1:13" ht="18.75" customHeight="1">
      <c r="A22" s="97"/>
      <c r="B22" s="258" t="s">
        <v>59</v>
      </c>
      <c r="C22" s="259"/>
      <c r="D22" s="259"/>
      <c r="E22" s="260"/>
      <c r="F22" s="98"/>
      <c r="G22" s="99"/>
      <c r="H22" s="100"/>
      <c r="I22" s="100"/>
      <c r="J22" s="101"/>
      <c r="K22" s="100"/>
      <c r="L22" s="102"/>
      <c r="M22" s="99"/>
    </row>
    <row r="23" spans="1:13" ht="18.75" customHeight="1">
      <c r="A23" s="103">
        <v>1</v>
      </c>
      <c r="B23" s="382" t="s">
        <v>112</v>
      </c>
      <c r="C23" s="235"/>
      <c r="D23" s="235"/>
      <c r="E23" s="236"/>
      <c r="F23" s="104"/>
      <c r="G23" s="105" t="s">
        <v>47</v>
      </c>
      <c r="H23" s="106"/>
      <c r="I23" s="106"/>
      <c r="J23" s="106"/>
      <c r="K23" s="106"/>
      <c r="L23" s="106"/>
      <c r="M23" s="105"/>
    </row>
    <row r="24" spans="1:13" ht="18.75" customHeight="1">
      <c r="A24" s="115">
        <v>2</v>
      </c>
      <c r="B24" s="238" t="s">
        <v>113</v>
      </c>
      <c r="C24" s="239"/>
      <c r="D24" s="239"/>
      <c r="E24" s="240"/>
      <c r="F24" s="116"/>
      <c r="G24" s="117" t="s">
        <v>47</v>
      </c>
      <c r="H24" s="118"/>
      <c r="I24" s="106"/>
      <c r="J24" s="106"/>
      <c r="K24" s="106"/>
      <c r="L24" s="106"/>
      <c r="M24" s="117"/>
    </row>
    <row r="25" spans="1:13" s="159" customFormat="1" ht="18.75" customHeight="1">
      <c r="A25" s="111"/>
      <c r="B25" s="383" t="s">
        <v>185</v>
      </c>
      <c r="C25" s="384"/>
      <c r="D25" s="384"/>
      <c r="E25" s="385"/>
      <c r="F25" s="112"/>
      <c r="G25" s="113"/>
      <c r="H25" s="114"/>
      <c r="I25" s="157"/>
      <c r="J25" s="158"/>
      <c r="K25" s="157"/>
      <c r="L25" s="157"/>
      <c r="M25" s="113"/>
    </row>
    <row r="26" spans="1:13" ht="18.75" customHeight="1">
      <c r="A26" s="103"/>
      <c r="B26" s="382"/>
      <c r="C26" s="235"/>
      <c r="D26" s="235"/>
      <c r="E26" s="236"/>
      <c r="F26" s="104"/>
      <c r="G26" s="105"/>
      <c r="H26" s="106"/>
      <c r="I26" s="106"/>
      <c r="J26" s="106"/>
      <c r="K26" s="106"/>
      <c r="L26" s="386"/>
      <c r="M26" s="105"/>
    </row>
    <row r="27" spans="1:13" ht="18.75" customHeight="1" thickBot="1">
      <c r="A27" s="115"/>
      <c r="B27" s="238"/>
      <c r="C27" s="239"/>
      <c r="D27" s="239"/>
      <c r="E27" s="240"/>
      <c r="F27" s="116"/>
      <c r="G27" s="117"/>
      <c r="H27" s="118"/>
      <c r="I27" s="118"/>
      <c r="J27" s="118"/>
      <c r="K27" s="118"/>
      <c r="L27" s="118"/>
      <c r="M27" s="117"/>
    </row>
    <row r="28" spans="1:13" ht="18.75" customHeight="1" thickTop="1" thickBot="1">
      <c r="A28" s="241" t="s">
        <v>178</v>
      </c>
      <c r="B28" s="242"/>
      <c r="C28" s="242"/>
      <c r="D28" s="242"/>
      <c r="E28" s="242"/>
      <c r="F28" s="242"/>
      <c r="G28" s="242"/>
      <c r="H28" s="243"/>
      <c r="I28" s="119"/>
      <c r="J28" s="119"/>
      <c r="K28" s="119"/>
      <c r="L28" s="119"/>
      <c r="M28" s="120"/>
    </row>
    <row r="29" spans="1:13" s="170" customFormat="1" ht="18.75" customHeight="1" thickTop="1">
      <c r="A29" s="387"/>
      <c r="B29" s="388"/>
      <c r="C29" s="388"/>
      <c r="D29" s="388"/>
      <c r="E29" s="388"/>
      <c r="F29" s="389"/>
      <c r="G29" s="387"/>
      <c r="H29" s="390"/>
      <c r="I29" s="390"/>
      <c r="J29" s="390"/>
      <c r="K29" s="390"/>
      <c r="L29" s="390"/>
      <c r="M29" s="387"/>
    </row>
    <row r="30" spans="1:13" ht="20.25">
      <c r="A30" s="246" t="s">
        <v>313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</row>
    <row r="31" spans="1:13" ht="18.75" customHeight="1">
      <c r="A31" s="225" t="s">
        <v>129</v>
      </c>
      <c r="B31" s="225"/>
      <c r="C31" s="225"/>
      <c r="D31" s="226" t="s">
        <v>332</v>
      </c>
      <c r="E31" s="226"/>
      <c r="F31" s="226"/>
      <c r="G31" s="226"/>
      <c r="H31" s="226"/>
      <c r="I31" s="66" t="s">
        <v>242</v>
      </c>
      <c r="J31" s="65"/>
      <c r="K31" s="65"/>
      <c r="L31" s="65"/>
      <c r="M31" s="65"/>
    </row>
    <row r="32" spans="1:13" ht="18.75" customHeight="1">
      <c r="A32" s="225" t="s">
        <v>314</v>
      </c>
      <c r="B32" s="225"/>
      <c r="C32" s="225"/>
      <c r="D32" s="226"/>
      <c r="E32" s="226"/>
      <c r="F32" s="226"/>
      <c r="G32" s="226"/>
      <c r="H32" s="226"/>
      <c r="I32" s="66" t="s">
        <v>7</v>
      </c>
      <c r="J32" s="95"/>
      <c r="K32" s="95"/>
      <c r="L32" s="95"/>
      <c r="M32" s="95"/>
    </row>
    <row r="33" spans="1:13" ht="3" customHeight="1" thickBot="1">
      <c r="A33" s="62"/>
      <c r="B33" s="62"/>
      <c r="C33" s="62"/>
      <c r="D33" s="391"/>
      <c r="E33" s="391"/>
      <c r="F33" s="391"/>
      <c r="G33" s="391"/>
      <c r="H33" s="391"/>
      <c r="I33" s="392"/>
      <c r="J33" s="393"/>
      <c r="K33" s="393"/>
      <c r="L33" s="393"/>
      <c r="M33" s="393"/>
    </row>
    <row r="34" spans="1:13" ht="18.75" customHeight="1" thickTop="1">
      <c r="A34" s="251" t="s">
        <v>0</v>
      </c>
      <c r="B34" s="231" t="s">
        <v>1</v>
      </c>
      <c r="C34" s="232"/>
      <c r="D34" s="232"/>
      <c r="E34" s="232"/>
      <c r="F34" s="247" t="s">
        <v>11</v>
      </c>
      <c r="G34" s="249" t="s">
        <v>19</v>
      </c>
      <c r="H34" s="253" t="s">
        <v>160</v>
      </c>
      <c r="I34" s="254"/>
      <c r="J34" s="253" t="s">
        <v>52</v>
      </c>
      <c r="K34" s="254"/>
      <c r="L34" s="244" t="s">
        <v>54</v>
      </c>
      <c r="M34" s="251" t="s">
        <v>2</v>
      </c>
    </row>
    <row r="35" spans="1:13" ht="18.75" customHeight="1" thickBot="1">
      <c r="A35" s="252"/>
      <c r="B35" s="233"/>
      <c r="C35" s="234"/>
      <c r="D35" s="234"/>
      <c r="E35" s="234"/>
      <c r="F35" s="248"/>
      <c r="G35" s="250"/>
      <c r="H35" s="96" t="s">
        <v>177</v>
      </c>
      <c r="I35" s="96" t="s">
        <v>53</v>
      </c>
      <c r="J35" s="96" t="s">
        <v>177</v>
      </c>
      <c r="K35" s="96" t="s">
        <v>53</v>
      </c>
      <c r="L35" s="245"/>
      <c r="M35" s="252"/>
    </row>
    <row r="36" spans="1:13" ht="18.75" customHeight="1" thickTop="1">
      <c r="A36" s="97"/>
      <c r="B36" s="379" t="s">
        <v>102</v>
      </c>
      <c r="C36" s="380"/>
      <c r="D36" s="380"/>
      <c r="E36" s="381"/>
      <c r="F36" s="98"/>
      <c r="G36" s="99"/>
      <c r="H36" s="100"/>
      <c r="I36" s="100"/>
      <c r="J36" s="101"/>
      <c r="K36" s="100"/>
      <c r="L36" s="100"/>
      <c r="M36" s="99"/>
    </row>
    <row r="37" spans="1:13" ht="18.75" customHeight="1">
      <c r="A37" s="139"/>
      <c r="B37" s="394" t="s">
        <v>50</v>
      </c>
      <c r="C37" s="395"/>
      <c r="D37" s="395"/>
      <c r="E37" s="396"/>
      <c r="F37" s="104"/>
      <c r="G37" s="105"/>
      <c r="H37" s="106"/>
      <c r="I37" s="106"/>
      <c r="J37" s="397"/>
      <c r="K37" s="106"/>
      <c r="L37" s="106"/>
      <c r="M37" s="105"/>
    </row>
    <row r="38" spans="1:13" ht="18.75" customHeight="1">
      <c r="A38" s="131">
        <v>1</v>
      </c>
      <c r="B38" s="394" t="s">
        <v>114</v>
      </c>
      <c r="C38" s="395"/>
      <c r="D38" s="395"/>
      <c r="E38" s="396"/>
      <c r="F38" s="135"/>
      <c r="G38" s="136"/>
      <c r="H38" s="108"/>
      <c r="I38" s="109"/>
      <c r="J38" s="137"/>
      <c r="K38" s="109"/>
      <c r="L38" s="108"/>
      <c r="M38" s="138"/>
    </row>
    <row r="39" spans="1:13" ht="18.75" customHeight="1">
      <c r="A39" s="139"/>
      <c r="B39" s="160">
        <v>1.1000000000000001</v>
      </c>
      <c r="C39" s="395" t="s">
        <v>51</v>
      </c>
      <c r="D39" s="395"/>
      <c r="E39" s="396"/>
      <c r="F39" s="135"/>
      <c r="G39" s="136"/>
      <c r="H39" s="108"/>
      <c r="I39" s="109"/>
      <c r="J39" s="137"/>
      <c r="K39" s="109"/>
      <c r="L39" s="108"/>
      <c r="M39" s="138"/>
    </row>
    <row r="40" spans="1:13" ht="18.75" customHeight="1">
      <c r="A40" s="147"/>
      <c r="B40" s="148"/>
      <c r="C40" s="141" t="s">
        <v>3</v>
      </c>
      <c r="D40" s="398" t="s">
        <v>20</v>
      </c>
      <c r="E40" s="399"/>
      <c r="F40" s="144"/>
      <c r="G40" s="400" t="s">
        <v>21</v>
      </c>
      <c r="H40" s="108"/>
      <c r="I40" s="109"/>
      <c r="J40" s="146"/>
      <c r="K40" s="109"/>
      <c r="L40" s="108"/>
      <c r="M40" s="110"/>
    </row>
    <row r="41" spans="1:13" ht="18.75" customHeight="1">
      <c r="A41" s="147"/>
      <c r="B41" s="148"/>
      <c r="C41" s="141" t="s">
        <v>3</v>
      </c>
      <c r="D41" s="398" t="s">
        <v>22</v>
      </c>
      <c r="E41" s="399"/>
      <c r="F41" s="144"/>
      <c r="G41" s="400" t="s">
        <v>21</v>
      </c>
      <c r="H41" s="108"/>
      <c r="I41" s="109"/>
      <c r="J41" s="146"/>
      <c r="K41" s="109"/>
      <c r="L41" s="108"/>
      <c r="M41" s="110"/>
    </row>
    <row r="42" spans="1:13" ht="18.75" customHeight="1">
      <c r="A42" s="147"/>
      <c r="B42" s="148"/>
      <c r="C42" s="141" t="s">
        <v>3</v>
      </c>
      <c r="D42" s="398" t="s">
        <v>23</v>
      </c>
      <c r="E42" s="399"/>
      <c r="F42" s="144"/>
      <c r="G42" s="400" t="s">
        <v>21</v>
      </c>
      <c r="H42" s="108"/>
      <c r="I42" s="109"/>
      <c r="J42" s="146"/>
      <c r="K42" s="109"/>
      <c r="L42" s="108"/>
      <c r="M42" s="110"/>
    </row>
    <row r="43" spans="1:13" ht="18" customHeight="1">
      <c r="A43" s="147"/>
      <c r="B43" s="148"/>
      <c r="C43" s="141" t="s">
        <v>186</v>
      </c>
      <c r="D43" s="149" t="s">
        <v>329</v>
      </c>
      <c r="E43" s="150"/>
      <c r="F43" s="151"/>
      <c r="G43" s="152"/>
      <c r="H43" s="108"/>
      <c r="I43" s="109"/>
      <c r="J43" s="146"/>
      <c r="K43" s="109"/>
      <c r="L43" s="108"/>
      <c r="M43" s="138"/>
    </row>
    <row r="44" spans="1:13" ht="18.75" customHeight="1">
      <c r="A44" s="139"/>
      <c r="B44" s="148"/>
      <c r="C44" s="141"/>
      <c r="D44" s="401" t="s">
        <v>148</v>
      </c>
      <c r="E44" s="402"/>
      <c r="F44" s="403"/>
      <c r="G44" s="404"/>
      <c r="H44" s="405"/>
      <c r="I44" s="406"/>
      <c r="J44" s="407"/>
      <c r="K44" s="406"/>
      <c r="L44" s="405"/>
      <c r="M44" s="110"/>
    </row>
    <row r="45" spans="1:13" ht="18.75" customHeight="1">
      <c r="A45" s="147"/>
      <c r="B45" s="408">
        <v>1.2</v>
      </c>
      <c r="C45" s="395" t="s">
        <v>24</v>
      </c>
      <c r="D45" s="395"/>
      <c r="E45" s="396"/>
      <c r="F45" s="144"/>
      <c r="G45" s="152"/>
      <c r="H45" s="108"/>
      <c r="I45" s="409"/>
      <c r="J45" s="137"/>
      <c r="K45" s="409"/>
      <c r="L45" s="410"/>
      <c r="M45" s="138"/>
    </row>
    <row r="46" spans="1:13" ht="18.75" customHeight="1">
      <c r="A46" s="147"/>
      <c r="B46" s="148"/>
      <c r="C46" s="141" t="s">
        <v>3</v>
      </c>
      <c r="D46" s="398" t="s">
        <v>258</v>
      </c>
      <c r="E46" s="399"/>
      <c r="F46" s="144"/>
      <c r="G46" s="400" t="s">
        <v>25</v>
      </c>
      <c r="H46" s="108"/>
      <c r="I46" s="109"/>
      <c r="J46" s="146"/>
      <c r="K46" s="109"/>
      <c r="L46" s="108"/>
      <c r="M46" s="110"/>
    </row>
    <row r="47" spans="1:13" ht="18.75" customHeight="1">
      <c r="A47" s="147"/>
      <c r="B47" s="148"/>
      <c r="C47" s="141" t="s">
        <v>3</v>
      </c>
      <c r="D47" s="398" t="s">
        <v>26</v>
      </c>
      <c r="E47" s="399"/>
      <c r="F47" s="144"/>
      <c r="G47" s="400" t="s">
        <v>25</v>
      </c>
      <c r="H47" s="108"/>
      <c r="I47" s="109"/>
      <c r="J47" s="146"/>
      <c r="K47" s="109"/>
      <c r="L47" s="108"/>
      <c r="M47" s="110"/>
    </row>
    <row r="48" spans="1:13" ht="18.75" customHeight="1">
      <c r="A48" s="147"/>
      <c r="B48" s="148"/>
      <c r="C48" s="141" t="s">
        <v>3</v>
      </c>
      <c r="D48" s="398" t="s">
        <v>27</v>
      </c>
      <c r="E48" s="399"/>
      <c r="F48" s="144"/>
      <c r="G48" s="400" t="s">
        <v>28</v>
      </c>
      <c r="H48" s="108"/>
      <c r="I48" s="109"/>
      <c r="J48" s="146"/>
      <c r="K48" s="109"/>
      <c r="L48" s="108"/>
      <c r="M48" s="110"/>
    </row>
    <row r="49" spans="1:13" ht="18" customHeight="1">
      <c r="A49" s="147"/>
      <c r="B49" s="148"/>
      <c r="C49" s="141" t="s">
        <v>186</v>
      </c>
      <c r="D49" s="149" t="s">
        <v>329</v>
      </c>
      <c r="E49" s="150"/>
      <c r="F49" s="151"/>
      <c r="G49" s="152"/>
      <c r="H49" s="108"/>
      <c r="I49" s="109"/>
      <c r="J49" s="146"/>
      <c r="K49" s="109"/>
      <c r="L49" s="108"/>
      <c r="M49" s="138"/>
    </row>
    <row r="50" spans="1:13" ht="18.75" customHeight="1">
      <c r="A50" s="139"/>
      <c r="B50" s="148"/>
      <c r="C50" s="141"/>
      <c r="D50" s="401" t="s">
        <v>149</v>
      </c>
      <c r="E50" s="402"/>
      <c r="F50" s="403"/>
      <c r="G50" s="404"/>
      <c r="H50" s="405"/>
      <c r="I50" s="406"/>
      <c r="J50" s="407"/>
      <c r="K50" s="406"/>
      <c r="L50" s="405"/>
      <c r="M50" s="110"/>
    </row>
    <row r="51" spans="1:13" ht="18.75" customHeight="1">
      <c r="A51" s="147"/>
      <c r="B51" s="408">
        <v>1.3</v>
      </c>
      <c r="C51" s="395" t="s">
        <v>29</v>
      </c>
      <c r="D51" s="395"/>
      <c r="E51" s="396"/>
      <c r="F51" s="144"/>
      <c r="G51" s="152"/>
      <c r="H51" s="108"/>
      <c r="I51" s="109"/>
      <c r="J51" s="137"/>
      <c r="K51" s="109"/>
      <c r="L51" s="108"/>
      <c r="M51" s="138"/>
    </row>
    <row r="52" spans="1:13" ht="18.75" customHeight="1">
      <c r="A52" s="147"/>
      <c r="B52" s="148"/>
      <c r="C52" s="141" t="s">
        <v>3</v>
      </c>
      <c r="D52" s="398" t="s">
        <v>259</v>
      </c>
      <c r="E52" s="399"/>
      <c r="F52" s="144"/>
      <c r="G52" s="400" t="s">
        <v>30</v>
      </c>
      <c r="H52" s="108"/>
      <c r="I52" s="109"/>
      <c r="J52" s="146"/>
      <c r="K52" s="109"/>
      <c r="L52" s="108"/>
      <c r="M52" s="110"/>
    </row>
    <row r="53" spans="1:13" ht="18.75" customHeight="1">
      <c r="A53" s="139"/>
      <c r="B53" s="148"/>
      <c r="C53" s="141" t="s">
        <v>3</v>
      </c>
      <c r="D53" s="398" t="s">
        <v>33</v>
      </c>
      <c r="E53" s="399"/>
      <c r="F53" s="144"/>
      <c r="G53" s="400" t="s">
        <v>30</v>
      </c>
      <c r="H53" s="108"/>
      <c r="I53" s="109"/>
      <c r="J53" s="146"/>
      <c r="K53" s="109"/>
      <c r="L53" s="108"/>
      <c r="M53" s="110"/>
    </row>
    <row r="54" spans="1:13" ht="18.75" customHeight="1">
      <c r="A54" s="139"/>
      <c r="B54" s="148"/>
      <c r="C54" s="141" t="s">
        <v>3</v>
      </c>
      <c r="D54" s="398" t="s">
        <v>34</v>
      </c>
      <c r="E54" s="399"/>
      <c r="F54" s="144"/>
      <c r="G54" s="400" t="s">
        <v>25</v>
      </c>
      <c r="H54" s="108"/>
      <c r="I54" s="109"/>
      <c r="J54" s="146"/>
      <c r="K54" s="109"/>
      <c r="L54" s="108"/>
      <c r="M54" s="110"/>
    </row>
    <row r="55" spans="1:13" ht="18.75" customHeight="1">
      <c r="A55" s="139"/>
      <c r="B55" s="148"/>
      <c r="C55" s="141" t="s">
        <v>3</v>
      </c>
      <c r="D55" s="398" t="s">
        <v>55</v>
      </c>
      <c r="E55" s="399"/>
      <c r="F55" s="144"/>
      <c r="G55" s="400" t="s">
        <v>35</v>
      </c>
      <c r="H55" s="108"/>
      <c r="I55" s="109"/>
      <c r="J55" s="146"/>
      <c r="K55" s="109"/>
      <c r="L55" s="108"/>
      <c r="M55" s="110"/>
    </row>
    <row r="56" spans="1:13" ht="18.75" customHeight="1">
      <c r="A56" s="147"/>
      <c r="B56" s="148"/>
      <c r="C56" s="141" t="s">
        <v>3</v>
      </c>
      <c r="D56" s="398" t="s">
        <v>31</v>
      </c>
      <c r="E56" s="399"/>
      <c r="F56" s="144"/>
      <c r="G56" s="400" t="s">
        <v>32</v>
      </c>
      <c r="H56" s="108"/>
      <c r="I56" s="109"/>
      <c r="J56" s="146"/>
      <c r="K56" s="109"/>
      <c r="L56" s="108"/>
      <c r="M56" s="110"/>
    </row>
    <row r="57" spans="1:13" ht="18" customHeight="1">
      <c r="A57" s="147"/>
      <c r="B57" s="148"/>
      <c r="C57" s="141" t="s">
        <v>186</v>
      </c>
      <c r="D57" s="149" t="s">
        <v>329</v>
      </c>
      <c r="E57" s="150"/>
      <c r="F57" s="151"/>
      <c r="G57" s="152"/>
      <c r="H57" s="108"/>
      <c r="I57" s="109"/>
      <c r="J57" s="146"/>
      <c r="K57" s="109"/>
      <c r="L57" s="108"/>
      <c r="M57" s="138"/>
    </row>
    <row r="58" spans="1:13" ht="18.75" customHeight="1">
      <c r="A58" s="139"/>
      <c r="B58" s="148"/>
      <c r="C58" s="141"/>
      <c r="D58" s="401" t="s">
        <v>256</v>
      </c>
      <c r="E58" s="402"/>
      <c r="F58" s="403"/>
      <c r="G58" s="411"/>
      <c r="H58" s="405"/>
      <c r="I58" s="406"/>
      <c r="J58" s="407"/>
      <c r="K58" s="406"/>
      <c r="L58" s="406"/>
      <c r="M58" s="110"/>
    </row>
    <row r="59" spans="1:13" ht="18.75" customHeight="1">
      <c r="A59" s="103"/>
      <c r="B59" s="382"/>
      <c r="C59" s="235"/>
      <c r="D59" s="235"/>
      <c r="E59" s="236"/>
      <c r="F59" s="104"/>
      <c r="G59" s="105"/>
      <c r="H59" s="106"/>
      <c r="I59" s="106"/>
      <c r="J59" s="106"/>
      <c r="K59" s="106"/>
      <c r="L59" s="386"/>
      <c r="M59" s="105"/>
    </row>
    <row r="60" spans="1:13" ht="18.75" customHeight="1">
      <c r="A60" s="139"/>
      <c r="B60" s="160">
        <v>1.4</v>
      </c>
      <c r="C60" s="395" t="s">
        <v>36</v>
      </c>
      <c r="D60" s="395"/>
      <c r="E60" s="396"/>
      <c r="F60" s="135"/>
      <c r="G60" s="136"/>
      <c r="H60" s="108"/>
      <c r="I60" s="109"/>
      <c r="J60" s="137"/>
      <c r="K60" s="109"/>
      <c r="L60" s="108"/>
      <c r="M60" s="138"/>
    </row>
    <row r="61" spans="1:13" ht="18.75" customHeight="1">
      <c r="A61" s="139"/>
      <c r="B61" s="148"/>
      <c r="C61" s="141" t="s">
        <v>3</v>
      </c>
      <c r="D61" s="398" t="s">
        <v>312</v>
      </c>
      <c r="E61" s="399"/>
      <c r="F61" s="144"/>
      <c r="G61" s="400" t="s">
        <v>21</v>
      </c>
      <c r="H61" s="108"/>
      <c r="I61" s="109"/>
      <c r="J61" s="146"/>
      <c r="K61" s="109"/>
      <c r="L61" s="108"/>
      <c r="M61" s="110"/>
    </row>
    <row r="62" spans="1:13" ht="18" customHeight="1">
      <c r="A62" s="147"/>
      <c r="B62" s="148"/>
      <c r="C62" s="141" t="s">
        <v>186</v>
      </c>
      <c r="D62" s="149" t="s">
        <v>329</v>
      </c>
      <c r="E62" s="150"/>
      <c r="F62" s="151"/>
      <c r="G62" s="152"/>
      <c r="H62" s="108"/>
      <c r="I62" s="109"/>
      <c r="J62" s="146"/>
      <c r="K62" s="109"/>
      <c r="L62" s="108"/>
      <c r="M62" s="138"/>
    </row>
    <row r="63" spans="1:13" ht="18.75" customHeight="1">
      <c r="A63" s="139"/>
      <c r="B63" s="148"/>
      <c r="C63" s="141"/>
      <c r="D63" s="401" t="s">
        <v>150</v>
      </c>
      <c r="E63" s="402"/>
      <c r="F63" s="403"/>
      <c r="G63" s="404"/>
      <c r="H63" s="405"/>
      <c r="I63" s="406"/>
      <c r="J63" s="407"/>
      <c r="K63" s="406"/>
      <c r="L63" s="406"/>
      <c r="M63" s="110"/>
    </row>
    <row r="64" spans="1:13" ht="18.75" customHeight="1">
      <c r="A64" s="139"/>
      <c r="B64" s="160">
        <v>1.5</v>
      </c>
      <c r="C64" s="395" t="s">
        <v>37</v>
      </c>
      <c r="D64" s="395"/>
      <c r="E64" s="396"/>
      <c r="F64" s="135"/>
      <c r="G64" s="136"/>
      <c r="H64" s="108"/>
      <c r="I64" s="109"/>
      <c r="J64" s="137"/>
      <c r="K64" s="109"/>
      <c r="L64" s="108"/>
      <c r="M64" s="138"/>
    </row>
    <row r="65" spans="1:13" ht="18.75" customHeight="1">
      <c r="A65" s="139"/>
      <c r="B65" s="148"/>
      <c r="C65" s="141" t="s">
        <v>3</v>
      </c>
      <c r="D65" s="398" t="s">
        <v>48</v>
      </c>
      <c r="E65" s="399"/>
      <c r="F65" s="151"/>
      <c r="G65" s="412" t="s">
        <v>38</v>
      </c>
      <c r="H65" s="108"/>
      <c r="I65" s="109"/>
      <c r="J65" s="146"/>
      <c r="K65" s="109"/>
      <c r="L65" s="108"/>
      <c r="M65" s="110"/>
    </row>
    <row r="66" spans="1:13" ht="18.75" customHeight="1">
      <c r="A66" s="147"/>
      <c r="B66" s="148"/>
      <c r="C66" s="141" t="s">
        <v>3</v>
      </c>
      <c r="D66" s="398" t="s">
        <v>49</v>
      </c>
      <c r="E66" s="399"/>
      <c r="F66" s="151"/>
      <c r="G66" s="412" t="s">
        <v>38</v>
      </c>
      <c r="H66" s="108"/>
      <c r="I66" s="109"/>
      <c r="J66" s="146"/>
      <c r="K66" s="109"/>
      <c r="L66" s="108"/>
      <c r="M66" s="110"/>
    </row>
    <row r="67" spans="1:13" ht="18.75" customHeight="1">
      <c r="A67" s="147"/>
      <c r="B67" s="148"/>
      <c r="C67" s="141" t="s">
        <v>3</v>
      </c>
      <c r="D67" s="398" t="s">
        <v>260</v>
      </c>
      <c r="E67" s="399"/>
      <c r="F67" s="151"/>
      <c r="G67" s="412" t="s">
        <v>38</v>
      </c>
      <c r="H67" s="108"/>
      <c r="I67" s="109"/>
      <c r="J67" s="146"/>
      <c r="K67" s="109"/>
      <c r="L67" s="108"/>
      <c r="M67" s="110"/>
    </row>
    <row r="68" spans="1:13" ht="18.75" customHeight="1">
      <c r="A68" s="147"/>
      <c r="B68" s="148"/>
      <c r="C68" s="141" t="s">
        <v>3</v>
      </c>
      <c r="D68" s="398" t="s">
        <v>261</v>
      </c>
      <c r="E68" s="399"/>
      <c r="F68" s="151"/>
      <c r="G68" s="412" t="s">
        <v>38</v>
      </c>
      <c r="H68" s="108"/>
      <c r="I68" s="109"/>
      <c r="J68" s="146"/>
      <c r="K68" s="109"/>
      <c r="L68" s="108"/>
      <c r="M68" s="110"/>
    </row>
    <row r="69" spans="1:13" ht="18.75" customHeight="1">
      <c r="A69" s="147"/>
      <c r="B69" s="148"/>
      <c r="C69" s="141" t="s">
        <v>3</v>
      </c>
      <c r="D69" s="398" t="s">
        <v>262</v>
      </c>
      <c r="E69" s="399"/>
      <c r="F69" s="151"/>
      <c r="G69" s="412" t="s">
        <v>38</v>
      </c>
      <c r="H69" s="108"/>
      <c r="I69" s="109"/>
      <c r="J69" s="146"/>
      <c r="K69" s="109"/>
      <c r="L69" s="108"/>
      <c r="M69" s="110"/>
    </row>
    <row r="70" spans="1:13" ht="18.75" customHeight="1">
      <c r="A70" s="147"/>
      <c r="B70" s="148"/>
      <c r="C70" s="141" t="s">
        <v>3</v>
      </c>
      <c r="D70" s="398" t="s">
        <v>263</v>
      </c>
      <c r="E70" s="399"/>
      <c r="F70" s="151"/>
      <c r="G70" s="412" t="s">
        <v>38</v>
      </c>
      <c r="H70" s="108"/>
      <c r="I70" s="109"/>
      <c r="J70" s="146"/>
      <c r="K70" s="109"/>
      <c r="L70" s="108"/>
      <c r="M70" s="110"/>
    </row>
    <row r="71" spans="1:13" ht="18.75" customHeight="1">
      <c r="A71" s="147"/>
      <c r="B71" s="148"/>
      <c r="C71" s="141" t="s">
        <v>3</v>
      </c>
      <c r="D71" s="413" t="s">
        <v>39</v>
      </c>
      <c r="E71" s="414"/>
      <c r="F71" s="144"/>
      <c r="G71" s="412" t="s">
        <v>35</v>
      </c>
      <c r="H71" s="108"/>
      <c r="I71" s="109"/>
      <c r="J71" s="146"/>
      <c r="K71" s="109"/>
      <c r="L71" s="108"/>
      <c r="M71" s="110"/>
    </row>
    <row r="72" spans="1:13" ht="18" customHeight="1">
      <c r="A72" s="147"/>
      <c r="B72" s="148"/>
      <c r="C72" s="141" t="s">
        <v>186</v>
      </c>
      <c r="D72" s="149" t="s">
        <v>329</v>
      </c>
      <c r="E72" s="150"/>
      <c r="F72" s="151"/>
      <c r="G72" s="152"/>
      <c r="H72" s="108"/>
      <c r="I72" s="109"/>
      <c r="J72" s="146"/>
      <c r="K72" s="109"/>
      <c r="L72" s="108"/>
      <c r="M72" s="138"/>
    </row>
    <row r="73" spans="1:13" ht="18.75" customHeight="1">
      <c r="A73" s="139"/>
      <c r="B73" s="148"/>
      <c r="C73" s="141"/>
      <c r="D73" s="401" t="s">
        <v>151</v>
      </c>
      <c r="E73" s="402"/>
      <c r="F73" s="403"/>
      <c r="G73" s="404"/>
      <c r="H73" s="405"/>
      <c r="I73" s="406"/>
      <c r="J73" s="407"/>
      <c r="K73" s="406"/>
      <c r="L73" s="406"/>
      <c r="M73" s="110"/>
    </row>
    <row r="74" spans="1:13" ht="18.75" customHeight="1">
      <c r="A74" s="147"/>
      <c r="B74" s="408">
        <v>1.6</v>
      </c>
      <c r="C74" s="395" t="s">
        <v>40</v>
      </c>
      <c r="D74" s="395"/>
      <c r="E74" s="396"/>
      <c r="F74" s="144"/>
      <c r="G74" s="152"/>
      <c r="H74" s="108"/>
      <c r="I74" s="109"/>
      <c r="J74" s="137"/>
      <c r="K74" s="109"/>
      <c r="L74" s="108"/>
      <c r="M74" s="138"/>
    </row>
    <row r="75" spans="1:13" ht="18.75" customHeight="1">
      <c r="A75" s="147"/>
      <c r="B75" s="148"/>
      <c r="C75" s="141" t="s">
        <v>3</v>
      </c>
      <c r="D75" s="398" t="s">
        <v>41</v>
      </c>
      <c r="E75" s="399"/>
      <c r="F75" s="144"/>
      <c r="G75" s="400" t="s">
        <v>32</v>
      </c>
      <c r="H75" s="108"/>
      <c r="I75" s="109"/>
      <c r="J75" s="146"/>
      <c r="K75" s="109"/>
      <c r="L75" s="108"/>
      <c r="M75" s="110"/>
    </row>
    <row r="76" spans="1:13" ht="18.75" customHeight="1">
      <c r="A76" s="147"/>
      <c r="B76" s="148"/>
      <c r="C76" s="141" t="s">
        <v>3</v>
      </c>
      <c r="D76" s="398" t="s">
        <v>42</v>
      </c>
      <c r="E76" s="399"/>
      <c r="F76" s="144"/>
      <c r="G76" s="400" t="s">
        <v>32</v>
      </c>
      <c r="H76" s="108"/>
      <c r="I76" s="109"/>
      <c r="J76" s="146"/>
      <c r="K76" s="109"/>
      <c r="L76" s="108"/>
      <c r="M76" s="110"/>
    </row>
    <row r="77" spans="1:13" ht="18.75" customHeight="1">
      <c r="A77" s="147"/>
      <c r="B77" s="148"/>
      <c r="C77" s="141" t="s">
        <v>3</v>
      </c>
      <c r="D77" s="398" t="s">
        <v>264</v>
      </c>
      <c r="E77" s="399"/>
      <c r="F77" s="144"/>
      <c r="G77" s="400" t="s">
        <v>32</v>
      </c>
      <c r="H77" s="108"/>
      <c r="I77" s="109"/>
      <c r="J77" s="146"/>
      <c r="K77" s="109"/>
      <c r="L77" s="108"/>
      <c r="M77" s="110"/>
    </row>
    <row r="78" spans="1:13" ht="18" customHeight="1">
      <c r="A78" s="147"/>
      <c r="B78" s="148"/>
      <c r="C78" s="141" t="s">
        <v>186</v>
      </c>
      <c r="D78" s="149" t="s">
        <v>329</v>
      </c>
      <c r="E78" s="150"/>
      <c r="F78" s="151"/>
      <c r="G78" s="152"/>
      <c r="H78" s="108"/>
      <c r="I78" s="109"/>
      <c r="J78" s="146"/>
      <c r="K78" s="109"/>
      <c r="L78" s="108"/>
      <c r="M78" s="138"/>
    </row>
    <row r="79" spans="1:13" ht="18.75" customHeight="1">
      <c r="A79" s="139"/>
      <c r="B79" s="148"/>
      <c r="C79" s="141"/>
      <c r="D79" s="401" t="s">
        <v>152</v>
      </c>
      <c r="E79" s="402"/>
      <c r="F79" s="403"/>
      <c r="G79" s="404"/>
      <c r="H79" s="405"/>
      <c r="I79" s="406"/>
      <c r="J79" s="407"/>
      <c r="K79" s="406"/>
      <c r="L79" s="406"/>
      <c r="M79" s="110"/>
    </row>
    <row r="80" spans="1:13" ht="18.75" customHeight="1">
      <c r="A80" s="139"/>
      <c r="B80" s="148"/>
      <c r="C80" s="141"/>
      <c r="D80" s="415"/>
      <c r="E80" s="416"/>
      <c r="F80" s="403"/>
      <c r="G80" s="152"/>
      <c r="H80" s="405"/>
      <c r="I80" s="406"/>
      <c r="J80" s="407"/>
      <c r="K80" s="406"/>
      <c r="L80" s="406"/>
      <c r="M80" s="110"/>
    </row>
    <row r="81" spans="1:13" ht="18.75" customHeight="1">
      <c r="A81" s="139"/>
      <c r="B81" s="148"/>
      <c r="C81" s="141"/>
      <c r="D81" s="415"/>
      <c r="E81" s="416"/>
      <c r="F81" s="403"/>
      <c r="G81" s="404"/>
      <c r="H81" s="405"/>
      <c r="I81" s="406"/>
      <c r="J81" s="407"/>
      <c r="K81" s="406"/>
      <c r="L81" s="406"/>
      <c r="M81" s="110"/>
    </row>
    <row r="82" spans="1:13" ht="18.75" customHeight="1">
      <c r="A82" s="103"/>
      <c r="B82" s="382"/>
      <c r="C82" s="235"/>
      <c r="D82" s="235"/>
      <c r="E82" s="236"/>
      <c r="F82" s="104"/>
      <c r="G82" s="105"/>
      <c r="H82" s="106"/>
      <c r="I82" s="106"/>
      <c r="J82" s="106"/>
      <c r="K82" s="106"/>
      <c r="L82" s="386"/>
      <c r="M82" s="105"/>
    </row>
    <row r="83" spans="1:13" ht="18.75" customHeight="1">
      <c r="A83" s="103"/>
      <c r="B83" s="382"/>
      <c r="C83" s="235"/>
      <c r="D83" s="235"/>
      <c r="E83" s="236"/>
      <c r="F83" s="104"/>
      <c r="G83" s="105"/>
      <c r="H83" s="106"/>
      <c r="I83" s="106"/>
      <c r="J83" s="106"/>
      <c r="K83" s="106"/>
      <c r="L83" s="386"/>
      <c r="M83" s="105"/>
    </row>
    <row r="84" spans="1:13" ht="18.75" customHeight="1">
      <c r="A84" s="147"/>
      <c r="B84" s="408">
        <v>1.7</v>
      </c>
      <c r="C84" s="395" t="s">
        <v>43</v>
      </c>
      <c r="D84" s="395"/>
      <c r="E84" s="396"/>
      <c r="F84" s="144"/>
      <c r="G84" s="152"/>
      <c r="H84" s="108"/>
      <c r="I84" s="109"/>
      <c r="J84" s="137"/>
      <c r="K84" s="109"/>
      <c r="L84" s="108"/>
      <c r="M84" s="138"/>
    </row>
    <row r="85" spans="1:13" ht="18.75" customHeight="1">
      <c r="A85" s="147"/>
      <c r="B85" s="148"/>
      <c r="C85" s="141" t="s">
        <v>3</v>
      </c>
      <c r="D85" s="398" t="s">
        <v>265</v>
      </c>
      <c r="E85" s="399"/>
      <c r="F85" s="144"/>
      <c r="G85" s="400" t="s">
        <v>44</v>
      </c>
      <c r="H85" s="108"/>
      <c r="I85" s="109"/>
      <c r="J85" s="146"/>
      <c r="K85" s="109"/>
      <c r="L85" s="108"/>
      <c r="M85" s="110"/>
    </row>
    <row r="86" spans="1:13" ht="18.75" customHeight="1">
      <c r="A86" s="147"/>
      <c r="B86" s="148"/>
      <c r="C86" s="141" t="s">
        <v>3</v>
      </c>
      <c r="D86" s="398" t="s">
        <v>266</v>
      </c>
      <c r="E86" s="399"/>
      <c r="F86" s="144"/>
      <c r="G86" s="400" t="s">
        <v>44</v>
      </c>
      <c r="H86" s="108"/>
      <c r="I86" s="109"/>
      <c r="J86" s="146"/>
      <c r="K86" s="109"/>
      <c r="L86" s="108"/>
      <c r="M86" s="110"/>
    </row>
    <row r="87" spans="1:13" ht="18.75" customHeight="1">
      <c r="A87" s="147"/>
      <c r="B87" s="148"/>
      <c r="C87" s="141" t="s">
        <v>3</v>
      </c>
      <c r="D87" s="398" t="s">
        <v>267</v>
      </c>
      <c r="E87" s="399"/>
      <c r="F87" s="144"/>
      <c r="G87" s="400" t="s">
        <v>44</v>
      </c>
      <c r="H87" s="108"/>
      <c r="I87" s="109"/>
      <c r="J87" s="146"/>
      <c r="K87" s="109"/>
      <c r="L87" s="108"/>
      <c r="M87" s="110"/>
    </row>
    <row r="88" spans="1:13" ht="18.75" customHeight="1">
      <c r="A88" s="147"/>
      <c r="B88" s="148"/>
      <c r="C88" s="141" t="s">
        <v>3</v>
      </c>
      <c r="D88" s="398" t="s">
        <v>268</v>
      </c>
      <c r="E88" s="399"/>
      <c r="F88" s="144"/>
      <c r="G88" s="400" t="s">
        <v>44</v>
      </c>
      <c r="H88" s="108"/>
      <c r="I88" s="109"/>
      <c r="J88" s="146"/>
      <c r="K88" s="109"/>
      <c r="L88" s="108"/>
      <c r="M88" s="110"/>
    </row>
    <row r="89" spans="1:13" ht="18.75" customHeight="1">
      <c r="A89" s="147"/>
      <c r="B89" s="148"/>
      <c r="C89" s="141" t="s">
        <v>3</v>
      </c>
      <c r="D89" s="398" t="s">
        <v>269</v>
      </c>
      <c r="E89" s="399"/>
      <c r="F89" s="144"/>
      <c r="G89" s="400" t="s">
        <v>12</v>
      </c>
      <c r="H89" s="108"/>
      <c r="I89" s="109"/>
      <c r="J89" s="146"/>
      <c r="K89" s="109"/>
      <c r="L89" s="108"/>
      <c r="M89" s="110"/>
    </row>
    <row r="90" spans="1:13" ht="18.75" customHeight="1">
      <c r="A90" s="139"/>
      <c r="B90" s="148"/>
      <c r="C90" s="141" t="s">
        <v>3</v>
      </c>
      <c r="D90" s="417" t="s">
        <v>334</v>
      </c>
      <c r="E90" s="418"/>
      <c r="F90" s="144"/>
      <c r="G90" s="400" t="s">
        <v>77</v>
      </c>
      <c r="H90" s="108"/>
      <c r="I90" s="109"/>
      <c r="J90" s="146"/>
      <c r="K90" s="109"/>
      <c r="L90" s="108"/>
      <c r="M90" s="110"/>
    </row>
    <row r="91" spans="1:13" ht="18.75" customHeight="1">
      <c r="A91" s="139"/>
      <c r="B91" s="148"/>
      <c r="C91" s="141" t="s">
        <v>3</v>
      </c>
      <c r="D91" s="398" t="s">
        <v>46</v>
      </c>
      <c r="E91" s="399"/>
      <c r="F91" s="144"/>
      <c r="G91" s="400" t="s">
        <v>32</v>
      </c>
      <c r="H91" s="108"/>
      <c r="I91" s="109"/>
      <c r="J91" s="146"/>
      <c r="K91" s="109"/>
      <c r="L91" s="108"/>
      <c r="M91" s="110"/>
    </row>
    <row r="92" spans="1:13" ht="18" customHeight="1">
      <c r="A92" s="147"/>
      <c r="B92" s="148"/>
      <c r="C92" s="141" t="s">
        <v>186</v>
      </c>
      <c r="D92" s="149" t="s">
        <v>329</v>
      </c>
      <c r="E92" s="150"/>
      <c r="F92" s="151"/>
      <c r="G92" s="152"/>
      <c r="H92" s="108"/>
      <c r="I92" s="109"/>
      <c r="J92" s="146"/>
      <c r="K92" s="109"/>
      <c r="L92" s="108"/>
      <c r="M92" s="138"/>
    </row>
    <row r="93" spans="1:13" ht="18.75" customHeight="1">
      <c r="A93" s="139"/>
      <c r="B93" s="148"/>
      <c r="C93" s="141"/>
      <c r="D93" s="401" t="s">
        <v>153</v>
      </c>
      <c r="E93" s="402"/>
      <c r="F93" s="403"/>
      <c r="G93" s="404"/>
      <c r="H93" s="405"/>
      <c r="I93" s="406"/>
      <c r="J93" s="407"/>
      <c r="K93" s="406"/>
      <c r="L93" s="406"/>
      <c r="M93" s="110"/>
    </row>
    <row r="94" spans="1:13" ht="18.75" customHeight="1">
      <c r="A94" s="139"/>
      <c r="B94" s="148"/>
      <c r="C94" s="141"/>
      <c r="D94" s="415"/>
      <c r="E94" s="416"/>
      <c r="F94" s="403"/>
      <c r="G94" s="152"/>
      <c r="H94" s="405"/>
      <c r="I94" s="406"/>
      <c r="J94" s="407"/>
      <c r="K94" s="406"/>
      <c r="L94" s="406"/>
      <c r="M94" s="110"/>
    </row>
    <row r="95" spans="1:13" ht="18.75" customHeight="1">
      <c r="A95" s="139"/>
      <c r="B95" s="148"/>
      <c r="C95" s="141"/>
      <c r="D95" s="415"/>
      <c r="E95" s="416"/>
      <c r="F95" s="403"/>
      <c r="G95" s="404"/>
      <c r="H95" s="405"/>
      <c r="I95" s="406"/>
      <c r="J95" s="407"/>
      <c r="K95" s="406"/>
      <c r="L95" s="406"/>
      <c r="M95" s="110"/>
    </row>
    <row r="96" spans="1:13" ht="18.75" customHeight="1">
      <c r="A96" s="103"/>
      <c r="B96" s="382"/>
      <c r="C96" s="235"/>
      <c r="D96" s="235"/>
      <c r="E96" s="236"/>
      <c r="F96" s="104"/>
      <c r="G96" s="105"/>
      <c r="H96" s="106"/>
      <c r="I96" s="106"/>
      <c r="J96" s="106"/>
      <c r="K96" s="106"/>
      <c r="L96" s="386"/>
      <c r="M96" s="105"/>
    </row>
    <row r="97" spans="1:13" ht="18.75" customHeight="1">
      <c r="A97" s="115"/>
      <c r="B97" s="238"/>
      <c r="C97" s="239"/>
      <c r="D97" s="239"/>
      <c r="E97" s="240"/>
      <c r="F97" s="116"/>
      <c r="G97" s="117"/>
      <c r="H97" s="118"/>
      <c r="I97" s="118"/>
      <c r="J97" s="118"/>
      <c r="K97" s="118"/>
      <c r="L97" s="118"/>
      <c r="M97" s="117"/>
    </row>
    <row r="98" spans="1:13" ht="18.75" customHeight="1">
      <c r="A98" s="139"/>
      <c r="B98" s="148"/>
      <c r="C98" s="141"/>
      <c r="D98" s="415"/>
      <c r="E98" s="416"/>
      <c r="F98" s="403"/>
      <c r="G98" s="152"/>
      <c r="H98" s="405"/>
      <c r="I98" s="406"/>
      <c r="J98" s="407"/>
      <c r="K98" s="406"/>
      <c r="L98" s="406"/>
      <c r="M98" s="110"/>
    </row>
    <row r="99" spans="1:13" ht="18.75" customHeight="1">
      <c r="A99" s="139"/>
      <c r="B99" s="148"/>
      <c r="C99" s="141"/>
      <c r="D99" s="415"/>
      <c r="E99" s="416"/>
      <c r="F99" s="403"/>
      <c r="G99" s="152"/>
      <c r="H99" s="405"/>
      <c r="I99" s="406"/>
      <c r="J99" s="407"/>
      <c r="K99" s="406"/>
      <c r="L99" s="406"/>
      <c r="M99" s="110"/>
    </row>
    <row r="100" spans="1:13" ht="18.75" customHeight="1">
      <c r="A100" s="139"/>
      <c r="B100" s="148"/>
      <c r="C100" s="141"/>
      <c r="D100" s="415"/>
      <c r="E100" s="416"/>
      <c r="F100" s="403"/>
      <c r="G100" s="404"/>
      <c r="H100" s="405"/>
      <c r="I100" s="406"/>
      <c r="J100" s="407"/>
      <c r="K100" s="406"/>
      <c r="L100" s="406"/>
      <c r="M100" s="110"/>
    </row>
    <row r="101" spans="1:13" ht="18.75" customHeight="1">
      <c r="A101" s="103"/>
      <c r="B101" s="382"/>
      <c r="C101" s="235"/>
      <c r="D101" s="235"/>
      <c r="E101" s="236"/>
      <c r="F101" s="104"/>
      <c r="G101" s="105"/>
      <c r="H101" s="106"/>
      <c r="I101" s="106"/>
      <c r="J101" s="106"/>
      <c r="K101" s="106"/>
      <c r="L101" s="386"/>
      <c r="M101" s="105"/>
    </row>
    <row r="102" spans="1:13" ht="18.75" customHeight="1">
      <c r="A102" s="115"/>
      <c r="B102" s="238"/>
      <c r="C102" s="239"/>
      <c r="D102" s="239"/>
      <c r="E102" s="240"/>
      <c r="F102" s="116"/>
      <c r="G102" s="117"/>
      <c r="H102" s="118"/>
      <c r="I102" s="118"/>
      <c r="J102" s="118"/>
      <c r="K102" s="118"/>
      <c r="L102" s="118"/>
      <c r="M102" s="117"/>
    </row>
    <row r="103" spans="1:13" ht="18.75" customHeight="1">
      <c r="A103" s="139"/>
      <c r="B103" s="148"/>
      <c r="C103" s="141"/>
      <c r="D103" s="415"/>
      <c r="E103" s="416"/>
      <c r="F103" s="403"/>
      <c r="G103" s="152"/>
      <c r="H103" s="405"/>
      <c r="I103" s="406"/>
      <c r="J103" s="407"/>
      <c r="K103" s="406"/>
      <c r="L103" s="406"/>
      <c r="M103" s="110"/>
    </row>
    <row r="104" spans="1:13" ht="18.75" customHeight="1">
      <c r="A104" s="139"/>
      <c r="B104" s="148"/>
      <c r="C104" s="141"/>
      <c r="D104" s="415"/>
      <c r="E104" s="416"/>
      <c r="F104" s="403"/>
      <c r="G104" s="404"/>
      <c r="H104" s="405"/>
      <c r="I104" s="406"/>
      <c r="J104" s="407"/>
      <c r="K104" s="406"/>
      <c r="L104" s="406"/>
      <c r="M104" s="110"/>
    </row>
    <row r="105" spans="1:13" ht="18.75" customHeight="1">
      <c r="A105" s="103"/>
      <c r="B105" s="382"/>
      <c r="C105" s="235"/>
      <c r="D105" s="235"/>
      <c r="E105" s="236"/>
      <c r="F105" s="104"/>
      <c r="G105" s="105"/>
      <c r="H105" s="106"/>
      <c r="I105" s="106"/>
      <c r="J105" s="106"/>
      <c r="K105" s="106"/>
      <c r="L105" s="386"/>
      <c r="M105" s="105"/>
    </row>
    <row r="106" spans="1:13" ht="18.75" customHeight="1">
      <c r="A106" s="115"/>
      <c r="B106" s="238"/>
      <c r="C106" s="239"/>
      <c r="D106" s="239"/>
      <c r="E106" s="240"/>
      <c r="F106" s="116"/>
      <c r="G106" s="117"/>
      <c r="H106" s="118"/>
      <c r="I106" s="118"/>
      <c r="J106" s="118"/>
      <c r="K106" s="118"/>
      <c r="L106" s="118"/>
      <c r="M106" s="117"/>
    </row>
    <row r="107" spans="1:13" ht="18.75" customHeight="1">
      <c r="A107" s="419"/>
      <c r="B107" s="420"/>
      <c r="C107" s="421" t="s">
        <v>243</v>
      </c>
      <c r="D107" s="421"/>
      <c r="E107" s="422"/>
      <c r="F107" s="423"/>
      <c r="G107" s="424" t="s">
        <v>47</v>
      </c>
      <c r="H107" s="425"/>
      <c r="I107" s="426"/>
      <c r="J107" s="426"/>
      <c r="K107" s="426"/>
      <c r="L107" s="426"/>
      <c r="M107" s="427"/>
    </row>
    <row r="108" spans="1:13" ht="17.100000000000001" customHeight="1">
      <c r="A108" s="131">
        <v>5</v>
      </c>
      <c r="B108" s="394" t="s">
        <v>115</v>
      </c>
      <c r="C108" s="395"/>
      <c r="D108" s="395"/>
      <c r="E108" s="396"/>
      <c r="F108" s="135"/>
      <c r="G108" s="136"/>
      <c r="H108" s="108"/>
      <c r="I108" s="109"/>
      <c r="J108" s="137"/>
      <c r="K108" s="109"/>
      <c r="L108" s="108"/>
      <c r="M108" s="138"/>
    </row>
    <row r="109" spans="1:13" ht="17.100000000000001" customHeight="1">
      <c r="A109" s="139"/>
      <c r="B109" s="160">
        <v>2.1</v>
      </c>
      <c r="C109" s="395" t="s">
        <v>60</v>
      </c>
      <c r="D109" s="395"/>
      <c r="E109" s="396"/>
      <c r="F109" s="135"/>
      <c r="G109" s="136"/>
      <c r="H109" s="108"/>
      <c r="I109" s="109"/>
      <c r="J109" s="137"/>
      <c r="K109" s="109"/>
      <c r="L109" s="108"/>
      <c r="M109" s="138"/>
    </row>
    <row r="110" spans="1:13" ht="17.100000000000001" customHeight="1">
      <c r="A110" s="139"/>
      <c r="B110" s="148"/>
      <c r="C110" s="141" t="s">
        <v>3</v>
      </c>
      <c r="D110" s="398" t="s">
        <v>270</v>
      </c>
      <c r="E110" s="396"/>
      <c r="F110" s="144"/>
      <c r="G110" s="400" t="s">
        <v>12</v>
      </c>
      <c r="H110" s="108"/>
      <c r="I110" s="109"/>
      <c r="J110" s="146"/>
      <c r="K110" s="109"/>
      <c r="L110" s="108"/>
      <c r="M110" s="110"/>
    </row>
    <row r="111" spans="1:13" ht="17.100000000000001" customHeight="1">
      <c r="A111" s="139"/>
      <c r="B111" s="148"/>
      <c r="C111" s="141" t="s">
        <v>3</v>
      </c>
      <c r="D111" s="398" t="s">
        <v>271</v>
      </c>
      <c r="E111" s="399"/>
      <c r="F111" s="144"/>
      <c r="G111" s="400" t="s">
        <v>12</v>
      </c>
      <c r="H111" s="108"/>
      <c r="I111" s="109"/>
      <c r="J111" s="146"/>
      <c r="K111" s="109"/>
      <c r="L111" s="108"/>
      <c r="M111" s="110"/>
    </row>
    <row r="112" spans="1:13" ht="17.100000000000001" customHeight="1">
      <c r="A112" s="139"/>
      <c r="B112" s="148"/>
      <c r="C112" s="141" t="s">
        <v>3</v>
      </c>
      <c r="D112" s="398" t="s">
        <v>272</v>
      </c>
      <c r="E112" s="399"/>
      <c r="F112" s="144"/>
      <c r="G112" s="400" t="s">
        <v>45</v>
      </c>
      <c r="H112" s="108"/>
      <c r="I112" s="109"/>
      <c r="J112" s="146"/>
      <c r="K112" s="109"/>
      <c r="L112" s="108"/>
      <c r="M112" s="110"/>
    </row>
    <row r="113" spans="1:13" ht="17.100000000000001" customHeight="1">
      <c r="A113" s="139"/>
      <c r="B113" s="148"/>
      <c r="C113" s="141" t="s">
        <v>3</v>
      </c>
      <c r="D113" s="398" t="s">
        <v>273</v>
      </c>
      <c r="E113" s="399"/>
      <c r="F113" s="144"/>
      <c r="G113" s="400" t="s">
        <v>71</v>
      </c>
      <c r="H113" s="108"/>
      <c r="I113" s="109"/>
      <c r="J113" s="146"/>
      <c r="K113" s="109"/>
      <c r="L113" s="108"/>
      <c r="M113" s="110"/>
    </row>
    <row r="114" spans="1:13" ht="17.100000000000001" customHeight="1">
      <c r="A114" s="139"/>
      <c r="B114" s="148"/>
      <c r="C114" s="141" t="s">
        <v>3</v>
      </c>
      <c r="D114" s="398" t="s">
        <v>274</v>
      </c>
      <c r="E114" s="399"/>
      <c r="F114" s="144"/>
      <c r="G114" s="400" t="s">
        <v>71</v>
      </c>
      <c r="H114" s="108"/>
      <c r="I114" s="109"/>
      <c r="J114" s="146"/>
      <c r="K114" s="109"/>
      <c r="L114" s="108"/>
      <c r="M114" s="110"/>
    </row>
    <row r="115" spans="1:13" ht="17.100000000000001" customHeight="1">
      <c r="A115" s="147"/>
      <c r="B115" s="148"/>
      <c r="C115" s="141" t="s">
        <v>3</v>
      </c>
      <c r="D115" s="398" t="s">
        <v>275</v>
      </c>
      <c r="E115" s="399"/>
      <c r="F115" s="144"/>
      <c r="G115" s="400" t="s">
        <v>71</v>
      </c>
      <c r="H115" s="108"/>
      <c r="I115" s="109"/>
      <c r="J115" s="146"/>
      <c r="K115" s="109"/>
      <c r="L115" s="108"/>
      <c r="M115" s="110"/>
    </row>
    <row r="116" spans="1:13" ht="17.100000000000001" customHeight="1">
      <c r="A116" s="147"/>
      <c r="B116" s="148"/>
      <c r="C116" s="141" t="s">
        <v>3</v>
      </c>
      <c r="D116" s="398" t="s">
        <v>335</v>
      </c>
      <c r="E116" s="399"/>
      <c r="F116" s="144"/>
      <c r="G116" s="400" t="s">
        <v>71</v>
      </c>
      <c r="H116" s="108"/>
      <c r="I116" s="109"/>
      <c r="J116" s="146"/>
      <c r="K116" s="109"/>
      <c r="L116" s="108"/>
      <c r="M116" s="110"/>
    </row>
    <row r="117" spans="1:13" ht="17.100000000000001" customHeight="1">
      <c r="A117" s="139"/>
      <c r="B117" s="148"/>
      <c r="C117" s="141" t="s">
        <v>3</v>
      </c>
      <c r="D117" s="398" t="s">
        <v>70</v>
      </c>
      <c r="E117" s="399"/>
      <c r="F117" s="144"/>
      <c r="G117" s="400" t="s">
        <v>32</v>
      </c>
      <c r="H117" s="108"/>
      <c r="I117" s="109"/>
      <c r="J117" s="146"/>
      <c r="K117" s="109"/>
      <c r="L117" s="108"/>
      <c r="M117" s="110"/>
    </row>
    <row r="118" spans="1:13" ht="17.100000000000001" customHeight="1">
      <c r="A118" s="147"/>
      <c r="B118" s="148"/>
      <c r="C118" s="141" t="s">
        <v>186</v>
      </c>
      <c r="D118" s="149" t="s">
        <v>329</v>
      </c>
      <c r="E118" s="150"/>
      <c r="F118" s="151"/>
      <c r="G118" s="152"/>
      <c r="H118" s="108"/>
      <c r="I118" s="109"/>
      <c r="J118" s="146"/>
      <c r="K118" s="109"/>
      <c r="L118" s="108"/>
      <c r="M118" s="138"/>
    </row>
    <row r="119" spans="1:13" ht="17.100000000000001" customHeight="1">
      <c r="A119" s="139"/>
      <c r="B119" s="148"/>
      <c r="C119" s="141"/>
      <c r="D119" s="401" t="s">
        <v>154</v>
      </c>
      <c r="E119" s="402"/>
      <c r="F119" s="403"/>
      <c r="G119" s="404"/>
      <c r="H119" s="405"/>
      <c r="I119" s="406"/>
      <c r="J119" s="406"/>
      <c r="K119" s="406"/>
      <c r="L119" s="406"/>
      <c r="M119" s="110"/>
    </row>
    <row r="120" spans="1:13" ht="17.100000000000001" customHeight="1">
      <c r="A120" s="147"/>
      <c r="B120" s="408">
        <v>2.2000000000000002</v>
      </c>
      <c r="C120" s="395" t="s">
        <v>61</v>
      </c>
      <c r="D120" s="395"/>
      <c r="E120" s="396"/>
      <c r="F120" s="144"/>
      <c r="G120" s="152"/>
      <c r="H120" s="108"/>
      <c r="I120" s="109"/>
      <c r="J120" s="137"/>
      <c r="K120" s="109"/>
      <c r="L120" s="108"/>
      <c r="M120" s="138"/>
    </row>
    <row r="121" spans="1:13" ht="17.100000000000001" customHeight="1">
      <c r="A121" s="147"/>
      <c r="B121" s="148"/>
      <c r="C121" s="141" t="s">
        <v>186</v>
      </c>
      <c r="D121" s="428" t="s">
        <v>276</v>
      </c>
      <c r="E121" s="429"/>
      <c r="F121" s="144"/>
      <c r="G121" s="400" t="s">
        <v>32</v>
      </c>
      <c r="H121" s="108"/>
      <c r="I121" s="109"/>
      <c r="J121" s="146"/>
      <c r="K121" s="109"/>
      <c r="L121" s="108"/>
      <c r="M121" s="110"/>
    </row>
    <row r="122" spans="1:13" ht="17.100000000000001" customHeight="1">
      <c r="A122" s="147"/>
      <c r="B122" s="148"/>
      <c r="C122" s="141" t="s">
        <v>3</v>
      </c>
      <c r="D122" s="398" t="s">
        <v>72</v>
      </c>
      <c r="E122" s="399"/>
      <c r="F122" s="144"/>
      <c r="G122" s="400" t="s">
        <v>32</v>
      </c>
      <c r="H122" s="108"/>
      <c r="I122" s="109"/>
      <c r="J122" s="146"/>
      <c r="K122" s="109"/>
      <c r="L122" s="108"/>
      <c r="M122" s="110"/>
    </row>
    <row r="123" spans="1:13" ht="17.100000000000001" customHeight="1">
      <c r="A123" s="147"/>
      <c r="B123" s="148"/>
      <c r="C123" s="141" t="s">
        <v>3</v>
      </c>
      <c r="D123" s="398" t="s">
        <v>277</v>
      </c>
      <c r="E123" s="399"/>
      <c r="F123" s="144"/>
      <c r="G123" s="400" t="s">
        <v>32</v>
      </c>
      <c r="H123" s="108"/>
      <c r="I123" s="109"/>
      <c r="J123" s="146"/>
      <c r="K123" s="109"/>
      <c r="L123" s="108"/>
      <c r="M123" s="110"/>
    </row>
    <row r="124" spans="1:13" ht="17.100000000000001" customHeight="1">
      <c r="A124" s="147"/>
      <c r="B124" s="148"/>
      <c r="C124" s="141" t="s">
        <v>3</v>
      </c>
      <c r="D124" s="398" t="s">
        <v>278</v>
      </c>
      <c r="E124" s="399"/>
      <c r="F124" s="144"/>
      <c r="G124" s="400" t="s">
        <v>71</v>
      </c>
      <c r="H124" s="108"/>
      <c r="I124" s="109"/>
      <c r="J124" s="146"/>
      <c r="K124" s="109"/>
      <c r="L124" s="108"/>
      <c r="M124" s="110"/>
    </row>
    <row r="125" spans="1:13" ht="17.100000000000001" customHeight="1">
      <c r="A125" s="147"/>
      <c r="B125" s="148"/>
      <c r="C125" s="141" t="s">
        <v>3</v>
      </c>
      <c r="D125" s="398" t="s">
        <v>73</v>
      </c>
      <c r="E125" s="399"/>
      <c r="F125" s="144"/>
      <c r="G125" s="400" t="s">
        <v>32</v>
      </c>
      <c r="H125" s="108"/>
      <c r="I125" s="109"/>
      <c r="J125" s="146"/>
      <c r="K125" s="109"/>
      <c r="L125" s="108"/>
      <c r="M125" s="110"/>
    </row>
    <row r="126" spans="1:13" ht="17.100000000000001" customHeight="1">
      <c r="A126" s="147"/>
      <c r="B126" s="148"/>
      <c r="C126" s="141" t="s">
        <v>3</v>
      </c>
      <c r="D126" s="398" t="s">
        <v>279</v>
      </c>
      <c r="E126" s="399"/>
      <c r="F126" s="144"/>
      <c r="G126" s="400" t="s">
        <v>71</v>
      </c>
      <c r="H126" s="108"/>
      <c r="I126" s="109"/>
      <c r="J126" s="146"/>
      <c r="K126" s="109"/>
      <c r="L126" s="108"/>
      <c r="M126" s="110"/>
    </row>
    <row r="127" spans="1:13" ht="17.100000000000001" customHeight="1">
      <c r="A127" s="147"/>
      <c r="B127" s="148"/>
      <c r="C127" s="141" t="s">
        <v>186</v>
      </c>
      <c r="D127" s="149" t="s">
        <v>329</v>
      </c>
      <c r="E127" s="150"/>
      <c r="F127" s="151"/>
      <c r="G127" s="152"/>
      <c r="H127" s="108"/>
      <c r="I127" s="109"/>
      <c r="J127" s="146"/>
      <c r="K127" s="109"/>
      <c r="L127" s="108"/>
      <c r="M127" s="138"/>
    </row>
    <row r="128" spans="1:13" ht="17.100000000000001" customHeight="1">
      <c r="A128" s="139"/>
      <c r="B128" s="148"/>
      <c r="C128" s="141"/>
      <c r="D128" s="401" t="s">
        <v>155</v>
      </c>
      <c r="E128" s="402"/>
      <c r="F128" s="403"/>
      <c r="G128" s="404"/>
      <c r="H128" s="405"/>
      <c r="I128" s="406"/>
      <c r="J128" s="406"/>
      <c r="K128" s="406"/>
      <c r="L128" s="406"/>
      <c r="M128" s="110"/>
    </row>
    <row r="129" spans="1:13" ht="17.100000000000001" customHeight="1">
      <c r="A129" s="147"/>
      <c r="B129" s="408">
        <v>2.2999999999999998</v>
      </c>
      <c r="C129" s="395" t="s">
        <v>62</v>
      </c>
      <c r="D129" s="395"/>
      <c r="E129" s="396"/>
      <c r="F129" s="144"/>
      <c r="G129" s="152"/>
      <c r="H129" s="108"/>
      <c r="I129" s="109"/>
      <c r="J129" s="137"/>
      <c r="K129" s="109"/>
      <c r="L129" s="108"/>
      <c r="M129" s="138"/>
    </row>
    <row r="130" spans="1:13" ht="17.100000000000001" customHeight="1">
      <c r="A130" s="147"/>
      <c r="B130" s="148"/>
      <c r="C130" s="141" t="s">
        <v>3</v>
      </c>
      <c r="D130" s="398" t="s">
        <v>74</v>
      </c>
      <c r="E130" s="399"/>
      <c r="F130" s="144"/>
      <c r="G130" s="400" t="s">
        <v>32</v>
      </c>
      <c r="H130" s="108"/>
      <c r="I130" s="109"/>
      <c r="J130" s="146"/>
      <c r="K130" s="109"/>
      <c r="L130" s="108"/>
      <c r="M130" s="110"/>
    </row>
    <row r="131" spans="1:13" ht="17.100000000000001" customHeight="1">
      <c r="A131" s="139"/>
      <c r="B131" s="148"/>
      <c r="C131" s="141" t="s">
        <v>3</v>
      </c>
      <c r="D131" s="398" t="s">
        <v>280</v>
      </c>
      <c r="E131" s="399"/>
      <c r="F131" s="144"/>
      <c r="G131" s="400" t="s">
        <v>32</v>
      </c>
      <c r="H131" s="108"/>
      <c r="I131" s="109"/>
      <c r="J131" s="146"/>
      <c r="K131" s="109"/>
      <c r="L131" s="108"/>
      <c r="M131" s="110"/>
    </row>
    <row r="132" spans="1:13" ht="17.100000000000001" customHeight="1">
      <c r="A132" s="147"/>
      <c r="B132" s="148"/>
      <c r="C132" s="141" t="s">
        <v>186</v>
      </c>
      <c r="D132" s="149" t="s">
        <v>329</v>
      </c>
      <c r="E132" s="150"/>
      <c r="F132" s="151"/>
      <c r="G132" s="152"/>
      <c r="H132" s="108"/>
      <c r="I132" s="109"/>
      <c r="J132" s="146"/>
      <c r="K132" s="109"/>
      <c r="L132" s="108"/>
      <c r="M132" s="138"/>
    </row>
    <row r="133" spans="1:13" ht="17.100000000000001" customHeight="1">
      <c r="A133" s="139"/>
      <c r="B133" s="148"/>
      <c r="C133" s="141"/>
      <c r="D133" s="401" t="s">
        <v>156</v>
      </c>
      <c r="E133" s="402"/>
      <c r="F133" s="403"/>
      <c r="G133" s="404"/>
      <c r="H133" s="405"/>
      <c r="I133" s="406"/>
      <c r="J133" s="406"/>
      <c r="K133" s="406"/>
      <c r="L133" s="406"/>
      <c r="M133" s="110"/>
    </row>
    <row r="134" spans="1:13" ht="16.5" customHeight="1">
      <c r="A134" s="139"/>
      <c r="B134" s="160">
        <v>2.4</v>
      </c>
      <c r="C134" s="395" t="s">
        <v>63</v>
      </c>
      <c r="D134" s="395"/>
      <c r="E134" s="396"/>
      <c r="F134" s="135"/>
      <c r="G134" s="136"/>
      <c r="H134" s="108"/>
      <c r="I134" s="109"/>
      <c r="J134" s="137"/>
      <c r="K134" s="109"/>
      <c r="L134" s="108"/>
      <c r="M134" s="138"/>
    </row>
    <row r="135" spans="1:13" ht="16.5" customHeight="1">
      <c r="A135" s="139"/>
      <c r="B135" s="148"/>
      <c r="C135" s="141" t="s">
        <v>3</v>
      </c>
      <c r="D135" s="398" t="s">
        <v>95</v>
      </c>
      <c r="E135" s="399"/>
      <c r="F135" s="144"/>
      <c r="G135" s="400" t="s">
        <v>32</v>
      </c>
      <c r="H135" s="108"/>
      <c r="I135" s="109"/>
      <c r="J135" s="146"/>
      <c r="K135" s="109"/>
      <c r="L135" s="108"/>
      <c r="M135" s="110"/>
    </row>
    <row r="136" spans="1:13" ht="16.5" customHeight="1">
      <c r="A136" s="139"/>
      <c r="B136" s="148"/>
      <c r="C136" s="141" t="s">
        <v>3</v>
      </c>
      <c r="D136" s="398" t="s">
        <v>281</v>
      </c>
      <c r="E136" s="399"/>
      <c r="F136" s="144"/>
      <c r="G136" s="400" t="s">
        <v>32</v>
      </c>
      <c r="H136" s="108"/>
      <c r="I136" s="109"/>
      <c r="J136" s="146"/>
      <c r="K136" s="109"/>
      <c r="L136" s="108"/>
      <c r="M136" s="110"/>
    </row>
    <row r="137" spans="1:13" ht="16.5" customHeight="1">
      <c r="A137" s="139"/>
      <c r="B137" s="148"/>
      <c r="C137" s="141" t="s">
        <v>3</v>
      </c>
      <c r="D137" s="430" t="s">
        <v>282</v>
      </c>
      <c r="E137" s="431"/>
      <c r="F137" s="144"/>
      <c r="G137" s="400" t="s">
        <v>32</v>
      </c>
      <c r="H137" s="108"/>
      <c r="I137" s="109"/>
      <c r="J137" s="146"/>
      <c r="K137" s="109"/>
      <c r="L137" s="108"/>
      <c r="M137" s="110"/>
    </row>
    <row r="138" spans="1:13" ht="16.5" customHeight="1">
      <c r="A138" s="139"/>
      <c r="B138" s="148"/>
      <c r="C138" s="141" t="s">
        <v>3</v>
      </c>
      <c r="D138" s="398" t="s">
        <v>283</v>
      </c>
      <c r="E138" s="399"/>
      <c r="F138" s="144"/>
      <c r="G138" s="400" t="s">
        <v>71</v>
      </c>
      <c r="H138" s="108"/>
      <c r="I138" s="109"/>
      <c r="J138" s="146"/>
      <c r="K138" s="109"/>
      <c r="L138" s="108"/>
      <c r="M138" s="110"/>
    </row>
    <row r="139" spans="1:13" ht="16.5" customHeight="1">
      <c r="A139" s="147"/>
      <c r="B139" s="148"/>
      <c r="C139" s="141" t="s">
        <v>186</v>
      </c>
      <c r="D139" s="149" t="s">
        <v>329</v>
      </c>
      <c r="E139" s="150"/>
      <c r="F139" s="151"/>
      <c r="G139" s="152"/>
      <c r="H139" s="108"/>
      <c r="I139" s="109"/>
      <c r="J139" s="146"/>
      <c r="K139" s="109"/>
      <c r="L139" s="108"/>
      <c r="M139" s="138"/>
    </row>
    <row r="140" spans="1:13" ht="16.5" customHeight="1">
      <c r="A140" s="139"/>
      <c r="B140" s="148"/>
      <c r="C140" s="141"/>
      <c r="D140" s="401" t="s">
        <v>157</v>
      </c>
      <c r="E140" s="402"/>
      <c r="F140" s="403"/>
      <c r="G140" s="404"/>
      <c r="H140" s="405"/>
      <c r="I140" s="406"/>
      <c r="J140" s="406"/>
      <c r="K140" s="406"/>
      <c r="L140" s="406"/>
      <c r="M140" s="110"/>
    </row>
    <row r="141" spans="1:13" ht="16.5" customHeight="1">
      <c r="A141" s="139"/>
      <c r="B141" s="160">
        <v>2.5</v>
      </c>
      <c r="C141" s="395" t="s">
        <v>64</v>
      </c>
      <c r="D141" s="395"/>
      <c r="E141" s="396"/>
      <c r="F141" s="135"/>
      <c r="G141" s="136"/>
      <c r="H141" s="108"/>
      <c r="I141" s="109"/>
      <c r="J141" s="137"/>
      <c r="K141" s="109"/>
      <c r="L141" s="108"/>
      <c r="M141" s="138"/>
    </row>
    <row r="142" spans="1:13" ht="16.5" customHeight="1">
      <c r="A142" s="139"/>
      <c r="B142" s="148"/>
      <c r="C142" s="141" t="s">
        <v>3</v>
      </c>
      <c r="D142" s="398" t="s">
        <v>284</v>
      </c>
      <c r="E142" s="399"/>
      <c r="F142" s="144"/>
      <c r="G142" s="400" t="s">
        <v>71</v>
      </c>
      <c r="H142" s="108"/>
      <c r="I142" s="109"/>
      <c r="J142" s="146"/>
      <c r="K142" s="109"/>
      <c r="L142" s="108"/>
      <c r="M142" s="110"/>
    </row>
    <row r="143" spans="1:13" ht="16.5" customHeight="1">
      <c r="A143" s="139"/>
      <c r="B143" s="148"/>
      <c r="C143" s="141" t="s">
        <v>3</v>
      </c>
      <c r="D143" s="398" t="s">
        <v>285</v>
      </c>
      <c r="E143" s="399"/>
      <c r="F143" s="144"/>
      <c r="G143" s="400" t="s">
        <v>71</v>
      </c>
      <c r="H143" s="108"/>
      <c r="I143" s="109"/>
      <c r="J143" s="146"/>
      <c r="K143" s="109"/>
      <c r="L143" s="108"/>
      <c r="M143" s="110"/>
    </row>
    <row r="144" spans="1:13" ht="16.5" customHeight="1">
      <c r="A144" s="147"/>
      <c r="B144" s="148"/>
      <c r="C144" s="141" t="s">
        <v>186</v>
      </c>
      <c r="D144" s="149" t="s">
        <v>329</v>
      </c>
      <c r="E144" s="150"/>
      <c r="F144" s="151"/>
      <c r="G144" s="152"/>
      <c r="H144" s="108"/>
      <c r="I144" s="109"/>
      <c r="J144" s="146"/>
      <c r="K144" s="109"/>
      <c r="L144" s="108"/>
      <c r="M144" s="138"/>
    </row>
    <row r="145" spans="1:13" ht="16.5" customHeight="1">
      <c r="A145" s="139"/>
      <c r="B145" s="148"/>
      <c r="C145" s="141"/>
      <c r="D145" s="401" t="s">
        <v>158</v>
      </c>
      <c r="E145" s="402"/>
      <c r="F145" s="403"/>
      <c r="G145" s="411"/>
      <c r="H145" s="405"/>
      <c r="I145" s="406"/>
      <c r="J145" s="406"/>
      <c r="K145" s="406"/>
      <c r="L145" s="406"/>
      <c r="M145" s="110"/>
    </row>
    <row r="146" spans="1:13" ht="16.5" customHeight="1">
      <c r="A146" s="147"/>
      <c r="B146" s="408">
        <v>2.6</v>
      </c>
      <c r="C146" s="395" t="s">
        <v>65</v>
      </c>
      <c r="D146" s="395"/>
      <c r="E146" s="396"/>
      <c r="F146" s="144"/>
      <c r="G146" s="152"/>
      <c r="H146" s="108"/>
      <c r="I146" s="109"/>
      <c r="J146" s="137"/>
      <c r="K146" s="109"/>
      <c r="L146" s="108"/>
      <c r="M146" s="138"/>
    </row>
    <row r="147" spans="1:13" ht="16.5" customHeight="1">
      <c r="A147" s="147"/>
      <c r="B147" s="148"/>
      <c r="C147" s="141" t="s">
        <v>3</v>
      </c>
      <c r="D147" s="398" t="s">
        <v>75</v>
      </c>
      <c r="E147" s="399"/>
      <c r="F147" s="144"/>
      <c r="G147" s="400" t="s">
        <v>32</v>
      </c>
      <c r="H147" s="108"/>
      <c r="I147" s="109"/>
      <c r="J147" s="146"/>
      <c r="K147" s="109"/>
      <c r="L147" s="108"/>
      <c r="M147" s="110"/>
    </row>
    <row r="148" spans="1:13" ht="16.5" customHeight="1">
      <c r="A148" s="147"/>
      <c r="B148" s="148"/>
      <c r="C148" s="141" t="s">
        <v>3</v>
      </c>
      <c r="D148" s="398" t="s">
        <v>286</v>
      </c>
      <c r="E148" s="399"/>
      <c r="F148" s="144"/>
      <c r="G148" s="400" t="s">
        <v>32</v>
      </c>
      <c r="H148" s="108"/>
      <c r="I148" s="109"/>
      <c r="J148" s="146"/>
      <c r="K148" s="109"/>
      <c r="L148" s="108"/>
      <c r="M148" s="110"/>
    </row>
    <row r="149" spans="1:13" ht="16.5" customHeight="1">
      <c r="A149" s="147"/>
      <c r="B149" s="148"/>
      <c r="C149" s="141" t="s">
        <v>3</v>
      </c>
      <c r="D149" s="398" t="s">
        <v>76</v>
      </c>
      <c r="E149" s="399"/>
      <c r="F149" s="144"/>
      <c r="G149" s="400" t="s">
        <v>32</v>
      </c>
      <c r="H149" s="108"/>
      <c r="I149" s="109"/>
      <c r="J149" s="146"/>
      <c r="K149" s="109"/>
      <c r="L149" s="108"/>
      <c r="M149" s="110"/>
    </row>
    <row r="150" spans="1:13" ht="16.5" customHeight="1">
      <c r="A150" s="147"/>
      <c r="B150" s="148"/>
      <c r="C150" s="141" t="s">
        <v>186</v>
      </c>
      <c r="D150" s="149" t="s">
        <v>329</v>
      </c>
      <c r="E150" s="150"/>
      <c r="F150" s="151"/>
      <c r="G150" s="152"/>
      <c r="H150" s="108"/>
      <c r="I150" s="109"/>
      <c r="J150" s="146"/>
      <c r="K150" s="109"/>
      <c r="L150" s="108"/>
      <c r="M150" s="138"/>
    </row>
    <row r="151" spans="1:13" ht="16.5" customHeight="1">
      <c r="A151" s="139"/>
      <c r="B151" s="148"/>
      <c r="C151" s="141"/>
      <c r="D151" s="401" t="s">
        <v>159</v>
      </c>
      <c r="E151" s="402"/>
      <c r="F151" s="403"/>
      <c r="G151" s="411"/>
      <c r="H151" s="405"/>
      <c r="I151" s="406"/>
      <c r="J151" s="406"/>
      <c r="K151" s="406"/>
      <c r="L151" s="406"/>
      <c r="M151" s="110"/>
    </row>
    <row r="152" spans="1:13" ht="16.5" customHeight="1">
      <c r="A152" s="147"/>
      <c r="B152" s="408">
        <v>2.7</v>
      </c>
      <c r="C152" s="395" t="s">
        <v>66</v>
      </c>
      <c r="D152" s="395"/>
      <c r="E152" s="396"/>
      <c r="F152" s="144"/>
      <c r="G152" s="152"/>
      <c r="H152" s="108"/>
      <c r="I152" s="109"/>
      <c r="J152" s="137"/>
      <c r="K152" s="109"/>
      <c r="L152" s="108"/>
      <c r="M152" s="138"/>
    </row>
    <row r="153" spans="1:13" ht="16.5" customHeight="1">
      <c r="A153" s="147"/>
      <c r="B153" s="148"/>
      <c r="C153" s="141" t="s">
        <v>3</v>
      </c>
      <c r="D153" s="398" t="s">
        <v>287</v>
      </c>
      <c r="E153" s="399"/>
      <c r="F153" s="144"/>
      <c r="G153" s="400" t="s">
        <v>77</v>
      </c>
      <c r="H153" s="108"/>
      <c r="I153" s="109"/>
      <c r="J153" s="146"/>
      <c r="K153" s="109"/>
      <c r="L153" s="108"/>
      <c r="M153" s="110"/>
    </row>
    <row r="154" spans="1:13" ht="16.5" customHeight="1">
      <c r="A154" s="147"/>
      <c r="B154" s="148"/>
      <c r="C154" s="141" t="s">
        <v>3</v>
      </c>
      <c r="D154" s="417" t="s">
        <v>288</v>
      </c>
      <c r="E154" s="418"/>
      <c r="F154" s="144"/>
      <c r="G154" s="400" t="s">
        <v>77</v>
      </c>
      <c r="H154" s="108"/>
      <c r="I154" s="109"/>
      <c r="J154" s="146"/>
      <c r="K154" s="109"/>
      <c r="L154" s="108"/>
      <c r="M154" s="110"/>
    </row>
    <row r="155" spans="1:13" ht="16.5" customHeight="1">
      <c r="A155" s="147"/>
      <c r="B155" s="148"/>
      <c r="C155" s="141" t="s">
        <v>3</v>
      </c>
      <c r="D155" s="398" t="s">
        <v>289</v>
      </c>
      <c r="E155" s="399"/>
      <c r="F155" s="144"/>
      <c r="G155" s="400" t="s">
        <v>77</v>
      </c>
      <c r="H155" s="108"/>
      <c r="I155" s="109"/>
      <c r="J155" s="146"/>
      <c r="K155" s="109"/>
      <c r="L155" s="108"/>
      <c r="M155" s="110"/>
    </row>
    <row r="156" spans="1:13" ht="16.5" customHeight="1">
      <c r="A156" s="147"/>
      <c r="B156" s="148"/>
      <c r="C156" s="141" t="s">
        <v>3</v>
      </c>
      <c r="D156" s="398" t="s">
        <v>290</v>
      </c>
      <c r="E156" s="399"/>
      <c r="F156" s="144"/>
      <c r="G156" s="400" t="s">
        <v>77</v>
      </c>
      <c r="H156" s="108"/>
      <c r="I156" s="109"/>
      <c r="J156" s="146"/>
      <c r="K156" s="109"/>
      <c r="L156" s="108"/>
      <c r="M156" s="110"/>
    </row>
    <row r="157" spans="1:13" ht="16.5" customHeight="1">
      <c r="A157" s="147"/>
      <c r="B157" s="148"/>
      <c r="C157" s="141" t="s">
        <v>3</v>
      </c>
      <c r="D157" s="430" t="s">
        <v>291</v>
      </c>
      <c r="E157" s="431"/>
      <c r="F157" s="144"/>
      <c r="G157" s="400" t="s">
        <v>77</v>
      </c>
      <c r="H157" s="108"/>
      <c r="I157" s="109"/>
      <c r="J157" s="146"/>
      <c r="K157" s="109"/>
      <c r="L157" s="108"/>
      <c r="M157" s="110"/>
    </row>
    <row r="158" spans="1:13" ht="16.5" customHeight="1">
      <c r="A158" s="147"/>
      <c r="B158" s="148"/>
      <c r="C158" s="141" t="s">
        <v>3</v>
      </c>
      <c r="D158" s="149" t="s">
        <v>292</v>
      </c>
      <c r="E158" s="150"/>
      <c r="F158" s="144"/>
      <c r="G158" s="400" t="s">
        <v>77</v>
      </c>
      <c r="H158" s="108"/>
      <c r="I158" s="109"/>
      <c r="J158" s="146"/>
      <c r="K158" s="109"/>
      <c r="L158" s="108"/>
      <c r="M158" s="110"/>
    </row>
    <row r="159" spans="1:13" ht="16.5" customHeight="1">
      <c r="A159" s="147"/>
      <c r="B159" s="148"/>
      <c r="C159" s="141" t="s">
        <v>186</v>
      </c>
      <c r="D159" s="149" t="s">
        <v>329</v>
      </c>
      <c r="E159" s="150"/>
      <c r="F159" s="151"/>
      <c r="G159" s="152"/>
      <c r="H159" s="108"/>
      <c r="I159" s="109"/>
      <c r="J159" s="146"/>
      <c r="K159" s="109"/>
      <c r="L159" s="108"/>
      <c r="M159" s="138"/>
    </row>
    <row r="160" spans="1:13" ht="16.5" customHeight="1">
      <c r="A160" s="139"/>
      <c r="B160" s="148"/>
      <c r="C160" s="141"/>
      <c r="D160" s="401" t="s">
        <v>257</v>
      </c>
      <c r="E160" s="402"/>
      <c r="F160" s="403"/>
      <c r="G160" s="152"/>
      <c r="H160" s="405"/>
      <c r="I160" s="406"/>
      <c r="J160" s="406"/>
      <c r="K160" s="406"/>
      <c r="L160" s="406"/>
      <c r="M160" s="110"/>
    </row>
    <row r="161" spans="1:13" ht="18.75" customHeight="1">
      <c r="A161" s="147"/>
      <c r="B161" s="408">
        <v>2.8</v>
      </c>
      <c r="C161" s="395" t="s">
        <v>67</v>
      </c>
      <c r="D161" s="395"/>
      <c r="E161" s="396"/>
      <c r="F161" s="144"/>
      <c r="G161" s="152"/>
      <c r="H161" s="108"/>
      <c r="I161" s="109"/>
      <c r="J161" s="137"/>
      <c r="K161" s="109"/>
      <c r="L161" s="108"/>
      <c r="M161" s="138"/>
    </row>
    <row r="162" spans="1:13" ht="18.75" customHeight="1">
      <c r="A162" s="147"/>
      <c r="B162" s="148"/>
      <c r="C162" s="141"/>
      <c r="D162" s="395" t="s">
        <v>293</v>
      </c>
      <c r="E162" s="396"/>
      <c r="F162" s="144"/>
      <c r="G162" s="432"/>
      <c r="H162" s="108"/>
      <c r="I162" s="109"/>
      <c r="J162" s="146"/>
      <c r="K162" s="109"/>
      <c r="L162" s="108"/>
      <c r="M162" s="110"/>
    </row>
    <row r="163" spans="1:13" ht="18.75" customHeight="1">
      <c r="A163" s="147"/>
      <c r="B163" s="148"/>
      <c r="C163" s="141" t="s">
        <v>3</v>
      </c>
      <c r="D163" s="398" t="s">
        <v>294</v>
      </c>
      <c r="E163" s="399"/>
      <c r="F163" s="144"/>
      <c r="G163" s="400" t="s">
        <v>32</v>
      </c>
      <c r="H163" s="108"/>
      <c r="I163" s="109"/>
      <c r="J163" s="146"/>
      <c r="K163" s="109"/>
      <c r="L163" s="108"/>
      <c r="M163" s="110"/>
    </row>
    <row r="164" spans="1:13" ht="18.75" customHeight="1">
      <c r="A164" s="147"/>
      <c r="B164" s="148"/>
      <c r="C164" s="141" t="s">
        <v>3</v>
      </c>
      <c r="D164" s="398" t="s">
        <v>295</v>
      </c>
      <c r="E164" s="399"/>
      <c r="F164" s="144"/>
      <c r="G164" s="400" t="s">
        <v>71</v>
      </c>
      <c r="H164" s="108"/>
      <c r="I164" s="109"/>
      <c r="J164" s="146"/>
      <c r="K164" s="109"/>
      <c r="L164" s="108"/>
      <c r="M164" s="110"/>
    </row>
    <row r="165" spans="1:13" ht="18.75" customHeight="1">
      <c r="A165" s="147"/>
      <c r="B165" s="148"/>
      <c r="C165" s="141" t="s">
        <v>3</v>
      </c>
      <c r="D165" s="398" t="s">
        <v>296</v>
      </c>
      <c r="E165" s="399"/>
      <c r="F165" s="144"/>
      <c r="G165" s="400" t="s">
        <v>71</v>
      </c>
      <c r="H165" s="108"/>
      <c r="I165" s="109"/>
      <c r="J165" s="146"/>
      <c r="K165" s="109"/>
      <c r="L165" s="108"/>
      <c r="M165" s="110"/>
    </row>
    <row r="166" spans="1:13" ht="18.75" customHeight="1">
      <c r="A166" s="147"/>
      <c r="B166" s="148"/>
      <c r="C166" s="141" t="s">
        <v>3</v>
      </c>
      <c r="D166" s="398" t="s">
        <v>297</v>
      </c>
      <c r="E166" s="399"/>
      <c r="F166" s="144"/>
      <c r="G166" s="400" t="s">
        <v>71</v>
      </c>
      <c r="H166" s="108"/>
      <c r="I166" s="109"/>
      <c r="J166" s="146"/>
      <c r="K166" s="109"/>
      <c r="L166" s="108"/>
      <c r="M166" s="110"/>
    </row>
    <row r="167" spans="1:13" ht="18.75" customHeight="1">
      <c r="A167" s="147"/>
      <c r="B167" s="148"/>
      <c r="C167" s="141" t="s">
        <v>3</v>
      </c>
      <c r="D167" s="398" t="s">
        <v>298</v>
      </c>
      <c r="E167" s="399"/>
      <c r="F167" s="144"/>
      <c r="G167" s="400" t="s">
        <v>71</v>
      </c>
      <c r="H167" s="108"/>
      <c r="I167" s="109"/>
      <c r="J167" s="146"/>
      <c r="K167" s="109"/>
      <c r="L167" s="108"/>
      <c r="M167" s="110"/>
    </row>
    <row r="168" spans="1:13" ht="18.75" customHeight="1">
      <c r="A168" s="147"/>
      <c r="B168" s="148"/>
      <c r="C168" s="141" t="s">
        <v>3</v>
      </c>
      <c r="D168" s="398" t="s">
        <v>299</v>
      </c>
      <c r="E168" s="399"/>
      <c r="F168" s="144"/>
      <c r="G168" s="400" t="s">
        <v>71</v>
      </c>
      <c r="H168" s="108"/>
      <c r="I168" s="109"/>
      <c r="J168" s="146"/>
      <c r="K168" s="109"/>
      <c r="L168" s="108"/>
      <c r="M168" s="110"/>
    </row>
    <row r="169" spans="1:13" ht="18" customHeight="1">
      <c r="A169" s="147"/>
      <c r="B169" s="148"/>
      <c r="C169" s="141" t="s">
        <v>186</v>
      </c>
      <c r="D169" s="149" t="s">
        <v>329</v>
      </c>
      <c r="E169" s="150"/>
      <c r="F169" s="151"/>
      <c r="G169" s="152"/>
      <c r="H169" s="108"/>
      <c r="I169" s="109"/>
      <c r="J169" s="146"/>
      <c r="K169" s="109"/>
      <c r="L169" s="108"/>
      <c r="M169" s="138"/>
    </row>
    <row r="170" spans="1:13" ht="18.75" customHeight="1">
      <c r="A170" s="139"/>
      <c r="B170" s="148"/>
      <c r="C170" s="141"/>
      <c r="D170" s="401" t="s">
        <v>255</v>
      </c>
      <c r="E170" s="402"/>
      <c r="F170" s="403"/>
      <c r="G170" s="432"/>
      <c r="H170" s="405"/>
      <c r="I170" s="406"/>
      <c r="J170" s="406"/>
      <c r="K170" s="406"/>
      <c r="L170" s="406"/>
      <c r="M170" s="110"/>
    </row>
    <row r="171" spans="1:13" ht="18.75" customHeight="1">
      <c r="A171" s="147"/>
      <c r="B171" s="408">
        <v>2.9</v>
      </c>
      <c r="C171" s="395" t="s">
        <v>68</v>
      </c>
      <c r="D171" s="395"/>
      <c r="E171" s="396"/>
      <c r="F171" s="144"/>
      <c r="G171" s="152"/>
      <c r="H171" s="108"/>
      <c r="I171" s="109"/>
      <c r="J171" s="137"/>
      <c r="K171" s="109"/>
      <c r="L171" s="108"/>
      <c r="M171" s="138"/>
    </row>
    <row r="172" spans="1:13" ht="18.75" customHeight="1">
      <c r="A172" s="139"/>
      <c r="B172" s="148"/>
      <c r="C172" s="141"/>
      <c r="D172" s="401" t="s">
        <v>254</v>
      </c>
      <c r="E172" s="402"/>
      <c r="F172" s="403"/>
      <c r="G172" s="432"/>
      <c r="H172" s="405"/>
      <c r="I172" s="406"/>
      <c r="J172" s="406"/>
      <c r="K172" s="406"/>
      <c r="L172" s="406"/>
      <c r="M172" s="110"/>
    </row>
    <row r="173" spans="1:13" ht="18.75" customHeight="1">
      <c r="A173" s="147"/>
      <c r="B173" s="433">
        <v>2.1</v>
      </c>
      <c r="C173" s="395" t="s">
        <v>69</v>
      </c>
      <c r="D173" s="395"/>
      <c r="E173" s="396"/>
      <c r="F173" s="144"/>
      <c r="G173" s="152"/>
      <c r="H173" s="108"/>
      <c r="I173" s="109"/>
      <c r="J173" s="137"/>
      <c r="K173" s="109"/>
      <c r="L173" s="108"/>
      <c r="M173" s="138"/>
    </row>
    <row r="174" spans="1:13" ht="18.75" customHeight="1">
      <c r="A174" s="147"/>
      <c r="B174" s="148"/>
      <c r="C174" s="141" t="s">
        <v>3</v>
      </c>
      <c r="D174" s="398" t="s">
        <v>96</v>
      </c>
      <c r="E174" s="399"/>
      <c r="F174" s="144"/>
      <c r="G174" s="400" t="s">
        <v>32</v>
      </c>
      <c r="H174" s="108"/>
      <c r="I174" s="109"/>
      <c r="J174" s="146"/>
      <c r="K174" s="109"/>
      <c r="L174" s="108"/>
      <c r="M174" s="110"/>
    </row>
    <row r="175" spans="1:13" ht="18.75" customHeight="1">
      <c r="A175" s="147"/>
      <c r="B175" s="148"/>
      <c r="C175" s="141" t="s">
        <v>3</v>
      </c>
      <c r="D175" s="398" t="s">
        <v>300</v>
      </c>
      <c r="E175" s="399"/>
      <c r="F175" s="144"/>
      <c r="G175" s="400" t="s">
        <v>32</v>
      </c>
      <c r="H175" s="108"/>
      <c r="I175" s="109"/>
      <c r="J175" s="146"/>
      <c r="K175" s="109"/>
      <c r="L175" s="108"/>
      <c r="M175" s="110"/>
    </row>
    <row r="176" spans="1:13" ht="18" customHeight="1">
      <c r="A176" s="147"/>
      <c r="B176" s="148"/>
      <c r="C176" s="141" t="s">
        <v>186</v>
      </c>
      <c r="D176" s="149" t="s">
        <v>329</v>
      </c>
      <c r="E176" s="150"/>
      <c r="F176" s="151"/>
      <c r="G176" s="152"/>
      <c r="H176" s="108"/>
      <c r="I176" s="109"/>
      <c r="J176" s="146"/>
      <c r="K176" s="109"/>
      <c r="L176" s="108"/>
      <c r="M176" s="138"/>
    </row>
    <row r="177" spans="1:13" ht="18.75" customHeight="1">
      <c r="A177" s="139"/>
      <c r="B177" s="148"/>
      <c r="C177" s="141"/>
      <c r="D177" s="401" t="s">
        <v>132</v>
      </c>
      <c r="E177" s="402"/>
      <c r="F177" s="403"/>
      <c r="G177" s="404"/>
      <c r="H177" s="405"/>
      <c r="I177" s="406"/>
      <c r="J177" s="406"/>
      <c r="K177" s="406"/>
      <c r="L177" s="406"/>
      <c r="M177" s="110"/>
    </row>
    <row r="178" spans="1:13" ht="18.75" customHeight="1">
      <c r="A178" s="147"/>
      <c r="B178" s="433">
        <v>2.11</v>
      </c>
      <c r="C178" s="395" t="s">
        <v>130</v>
      </c>
      <c r="D178" s="395"/>
      <c r="E178" s="396"/>
      <c r="F178" s="144"/>
      <c r="G178" s="152"/>
      <c r="H178" s="108"/>
      <c r="I178" s="109"/>
      <c r="J178" s="137"/>
      <c r="K178" s="109"/>
      <c r="L178" s="108"/>
      <c r="M178" s="138"/>
    </row>
    <row r="179" spans="1:13" ht="18.75" customHeight="1">
      <c r="A179" s="139"/>
      <c r="B179" s="148"/>
      <c r="C179" s="141"/>
      <c r="D179" s="401" t="s">
        <v>131</v>
      </c>
      <c r="E179" s="402"/>
      <c r="F179" s="403"/>
      <c r="G179" s="404"/>
      <c r="H179" s="405"/>
      <c r="I179" s="406"/>
      <c r="J179" s="406"/>
      <c r="K179" s="406"/>
      <c r="L179" s="406"/>
      <c r="M179" s="110"/>
    </row>
    <row r="180" spans="1:13" ht="18.75" customHeight="1">
      <c r="A180" s="139"/>
      <c r="B180" s="148"/>
      <c r="C180" s="141"/>
      <c r="D180" s="398"/>
      <c r="E180" s="399"/>
      <c r="F180" s="144"/>
      <c r="G180" s="400"/>
      <c r="H180" s="108"/>
      <c r="I180" s="109"/>
      <c r="J180" s="109"/>
      <c r="K180" s="109"/>
      <c r="L180" s="108"/>
      <c r="M180" s="110"/>
    </row>
    <row r="181" spans="1:13" ht="18.75" customHeight="1">
      <c r="A181" s="139"/>
      <c r="B181" s="148"/>
      <c r="C181" s="141"/>
      <c r="D181" s="398"/>
      <c r="E181" s="399"/>
      <c r="F181" s="144"/>
      <c r="G181" s="400"/>
      <c r="H181" s="108"/>
      <c r="I181" s="109"/>
      <c r="J181" s="109"/>
      <c r="K181" s="109"/>
      <c r="L181" s="108"/>
      <c r="M181" s="110"/>
    </row>
    <row r="182" spans="1:13" ht="18.75" customHeight="1">
      <c r="A182" s="139"/>
      <c r="B182" s="148"/>
      <c r="C182" s="141"/>
      <c r="D182" s="398"/>
      <c r="E182" s="399"/>
      <c r="F182" s="144"/>
      <c r="G182" s="400"/>
      <c r="H182" s="108"/>
      <c r="I182" s="109"/>
      <c r="J182" s="109"/>
      <c r="K182" s="109"/>
      <c r="L182" s="108"/>
      <c r="M182" s="110"/>
    </row>
    <row r="183" spans="1:13" ht="18.75" customHeight="1">
      <c r="A183" s="139"/>
      <c r="B183" s="148"/>
      <c r="C183" s="141"/>
      <c r="D183" s="398"/>
      <c r="E183" s="399"/>
      <c r="F183" s="144"/>
      <c r="G183" s="400"/>
      <c r="H183" s="108"/>
      <c r="I183" s="109"/>
      <c r="J183" s="109"/>
      <c r="K183" s="109"/>
      <c r="L183" s="108"/>
      <c r="M183" s="110"/>
    </row>
    <row r="184" spans="1:13" ht="18.75" customHeight="1">
      <c r="A184" s="419"/>
      <c r="B184" s="420"/>
      <c r="C184" s="421" t="s">
        <v>244</v>
      </c>
      <c r="D184" s="421"/>
      <c r="E184" s="422"/>
      <c r="F184" s="423"/>
      <c r="G184" s="424" t="s">
        <v>47</v>
      </c>
      <c r="H184" s="425"/>
      <c r="I184" s="426"/>
      <c r="J184" s="426"/>
      <c r="K184" s="426"/>
      <c r="L184" s="426"/>
      <c r="M184" s="427"/>
    </row>
    <row r="185" spans="1:13" ht="18.75" customHeight="1">
      <c r="A185" s="434">
        <v>3</v>
      </c>
      <c r="B185" s="435" t="s">
        <v>116</v>
      </c>
      <c r="C185" s="436"/>
      <c r="D185" s="436"/>
      <c r="E185" s="437"/>
      <c r="F185" s="438"/>
      <c r="G185" s="439"/>
      <c r="H185" s="410"/>
      <c r="I185" s="409"/>
      <c r="J185" s="440"/>
      <c r="K185" s="409"/>
      <c r="L185" s="410"/>
      <c r="M185" s="441"/>
    </row>
    <row r="186" spans="1:13" ht="18.75" customHeight="1">
      <c r="A186" s="139"/>
      <c r="B186" s="160">
        <v>3.1</v>
      </c>
      <c r="C186" s="395" t="s">
        <v>78</v>
      </c>
      <c r="D186" s="395"/>
      <c r="E186" s="396"/>
      <c r="F186" s="135"/>
      <c r="G186" s="136"/>
      <c r="H186" s="108"/>
      <c r="I186" s="109"/>
      <c r="J186" s="137"/>
      <c r="K186" s="109"/>
      <c r="L186" s="108"/>
      <c r="M186" s="138"/>
    </row>
    <row r="187" spans="1:13" ht="18.75" customHeight="1">
      <c r="A187" s="139"/>
      <c r="B187" s="148"/>
      <c r="C187" s="141"/>
      <c r="D187" s="401" t="s">
        <v>133</v>
      </c>
      <c r="E187" s="402"/>
      <c r="F187" s="403"/>
      <c r="G187" s="404"/>
      <c r="H187" s="405"/>
      <c r="I187" s="406"/>
      <c r="J187" s="406"/>
      <c r="K187" s="406"/>
      <c r="L187" s="406"/>
      <c r="M187" s="110"/>
    </row>
    <row r="188" spans="1:13" ht="18.75" customHeight="1">
      <c r="A188" s="147"/>
      <c r="B188" s="408">
        <v>3.2</v>
      </c>
      <c r="C188" s="395" t="s">
        <v>79</v>
      </c>
      <c r="D188" s="395"/>
      <c r="E188" s="396"/>
      <c r="F188" s="144"/>
      <c r="G188" s="152"/>
      <c r="H188" s="108"/>
      <c r="I188" s="109"/>
      <c r="J188" s="137"/>
      <c r="K188" s="109"/>
      <c r="L188" s="108"/>
      <c r="M188" s="138"/>
    </row>
    <row r="189" spans="1:13" ht="18.75" customHeight="1">
      <c r="A189" s="139"/>
      <c r="B189" s="148"/>
      <c r="C189" s="141"/>
      <c r="D189" s="401" t="s">
        <v>134</v>
      </c>
      <c r="E189" s="402"/>
      <c r="F189" s="403"/>
      <c r="G189" s="404"/>
      <c r="H189" s="405"/>
      <c r="I189" s="406"/>
      <c r="J189" s="406"/>
      <c r="K189" s="406"/>
      <c r="L189" s="406"/>
      <c r="M189" s="110"/>
    </row>
    <row r="190" spans="1:13" ht="18.75" customHeight="1">
      <c r="A190" s="139"/>
      <c r="B190" s="160">
        <v>3.3</v>
      </c>
      <c r="C190" s="395" t="s">
        <v>80</v>
      </c>
      <c r="D190" s="395"/>
      <c r="E190" s="396"/>
      <c r="F190" s="135"/>
      <c r="G190" s="136"/>
      <c r="H190" s="108"/>
      <c r="I190" s="109"/>
      <c r="J190" s="137"/>
      <c r="K190" s="109"/>
      <c r="L190" s="108"/>
      <c r="M190" s="138"/>
    </row>
    <row r="191" spans="1:13" ht="18.75" customHeight="1">
      <c r="A191" s="139"/>
      <c r="B191" s="148"/>
      <c r="C191" s="141"/>
      <c r="D191" s="401" t="s">
        <v>135</v>
      </c>
      <c r="E191" s="402"/>
      <c r="F191" s="403"/>
      <c r="G191" s="404"/>
      <c r="H191" s="405"/>
      <c r="I191" s="406"/>
      <c r="J191" s="406"/>
      <c r="K191" s="406"/>
      <c r="L191" s="406"/>
      <c r="M191" s="110"/>
    </row>
    <row r="192" spans="1:13" ht="18.75" customHeight="1">
      <c r="A192" s="147"/>
      <c r="B192" s="408">
        <v>3.4</v>
      </c>
      <c r="C192" s="395" t="s">
        <v>81</v>
      </c>
      <c r="D192" s="395"/>
      <c r="E192" s="396"/>
      <c r="F192" s="144"/>
      <c r="G192" s="152"/>
      <c r="H192" s="108"/>
      <c r="I192" s="109"/>
      <c r="J192" s="137"/>
      <c r="K192" s="109"/>
      <c r="L192" s="108"/>
      <c r="M192" s="138"/>
    </row>
    <row r="193" spans="1:13" ht="18.75" customHeight="1">
      <c r="A193" s="147"/>
      <c r="B193" s="148"/>
      <c r="C193" s="141" t="s">
        <v>3</v>
      </c>
      <c r="D193" s="229" t="s">
        <v>301</v>
      </c>
      <c r="E193" s="230"/>
      <c r="F193" s="144"/>
      <c r="G193" s="442" t="s">
        <v>77</v>
      </c>
      <c r="H193" s="108"/>
      <c r="I193" s="109"/>
      <c r="J193" s="146"/>
      <c r="K193" s="109"/>
      <c r="L193" s="108"/>
      <c r="M193" s="110"/>
    </row>
    <row r="194" spans="1:13" ht="18.75" customHeight="1">
      <c r="A194" s="147"/>
      <c r="B194" s="148"/>
      <c r="C194" s="141" t="s">
        <v>3</v>
      </c>
      <c r="D194" s="229" t="s">
        <v>161</v>
      </c>
      <c r="E194" s="230"/>
      <c r="F194" s="144"/>
      <c r="G194" s="442" t="s">
        <v>77</v>
      </c>
      <c r="H194" s="108"/>
      <c r="I194" s="109"/>
      <c r="J194" s="146"/>
      <c r="K194" s="109"/>
      <c r="L194" s="108"/>
      <c r="M194" s="110"/>
    </row>
    <row r="195" spans="1:13" ht="18.75" customHeight="1">
      <c r="A195" s="147"/>
      <c r="B195" s="148"/>
      <c r="C195" s="141" t="s">
        <v>3</v>
      </c>
      <c r="D195" s="229" t="s">
        <v>162</v>
      </c>
      <c r="E195" s="230"/>
      <c r="F195" s="144"/>
      <c r="G195" s="442" t="s">
        <v>77</v>
      </c>
      <c r="H195" s="108"/>
      <c r="I195" s="109"/>
      <c r="J195" s="146"/>
      <c r="K195" s="109"/>
      <c r="L195" s="108"/>
      <c r="M195" s="110"/>
    </row>
    <row r="196" spans="1:13" ht="18.75" customHeight="1">
      <c r="A196" s="147"/>
      <c r="B196" s="148"/>
      <c r="C196" s="141" t="s">
        <v>3</v>
      </c>
      <c r="D196" s="229" t="s">
        <v>163</v>
      </c>
      <c r="E196" s="230"/>
      <c r="F196" s="144"/>
      <c r="G196" s="442" t="s">
        <v>77</v>
      </c>
      <c r="H196" s="108"/>
      <c r="I196" s="109"/>
      <c r="J196" s="146"/>
      <c r="K196" s="109"/>
      <c r="L196" s="108"/>
      <c r="M196" s="110"/>
    </row>
    <row r="197" spans="1:13" ht="18.75" customHeight="1">
      <c r="A197" s="147"/>
      <c r="B197" s="148"/>
      <c r="C197" s="141" t="s">
        <v>3</v>
      </c>
      <c r="D197" s="229" t="s">
        <v>302</v>
      </c>
      <c r="E197" s="230"/>
      <c r="F197" s="144"/>
      <c r="G197" s="442" t="s">
        <v>77</v>
      </c>
      <c r="H197" s="108"/>
      <c r="I197" s="109"/>
      <c r="J197" s="146"/>
      <c r="K197" s="109"/>
      <c r="L197" s="108"/>
      <c r="M197" s="110"/>
    </row>
    <row r="198" spans="1:13" ht="18.75" customHeight="1">
      <c r="A198" s="147"/>
      <c r="B198" s="148"/>
      <c r="C198" s="141" t="s">
        <v>3</v>
      </c>
      <c r="D198" s="229" t="s">
        <v>85</v>
      </c>
      <c r="E198" s="230"/>
      <c r="F198" s="144"/>
      <c r="G198" s="442" t="s">
        <v>77</v>
      </c>
      <c r="H198" s="108"/>
      <c r="I198" s="109"/>
      <c r="J198" s="146"/>
      <c r="K198" s="109"/>
      <c r="L198" s="108"/>
      <c r="M198" s="110"/>
    </row>
    <row r="199" spans="1:13" ht="18" customHeight="1">
      <c r="A199" s="147"/>
      <c r="B199" s="148"/>
      <c r="C199" s="141" t="s">
        <v>186</v>
      </c>
      <c r="D199" s="149" t="s">
        <v>329</v>
      </c>
      <c r="E199" s="150"/>
      <c r="F199" s="151"/>
      <c r="G199" s="152"/>
      <c r="H199" s="108"/>
      <c r="I199" s="109"/>
      <c r="J199" s="146"/>
      <c r="K199" s="109"/>
      <c r="L199" s="108"/>
      <c r="M199" s="138"/>
    </row>
    <row r="200" spans="1:13" ht="18.75" customHeight="1">
      <c r="A200" s="139"/>
      <c r="B200" s="148"/>
      <c r="C200" s="141"/>
      <c r="D200" s="401" t="s">
        <v>136</v>
      </c>
      <c r="E200" s="402"/>
      <c r="F200" s="403"/>
      <c r="G200" s="404"/>
      <c r="H200" s="405"/>
      <c r="I200" s="406"/>
      <c r="J200" s="406"/>
      <c r="K200" s="406"/>
      <c r="L200" s="406"/>
      <c r="M200" s="110"/>
    </row>
    <row r="201" spans="1:13" ht="18.75" customHeight="1">
      <c r="A201" s="147"/>
      <c r="B201" s="148"/>
      <c r="C201" s="141"/>
      <c r="D201" s="229"/>
      <c r="E201" s="230"/>
      <c r="F201" s="144"/>
      <c r="G201" s="442"/>
      <c r="H201" s="108"/>
      <c r="I201" s="109"/>
      <c r="J201" s="146"/>
      <c r="K201" s="109"/>
      <c r="L201" s="108"/>
      <c r="M201" s="110"/>
    </row>
    <row r="202" spans="1:13" ht="18.75" customHeight="1">
      <c r="A202" s="147"/>
      <c r="B202" s="148"/>
      <c r="C202" s="141"/>
      <c r="D202" s="142"/>
      <c r="E202" s="143"/>
      <c r="F202" s="144"/>
      <c r="G202" s="442"/>
      <c r="H202" s="108"/>
      <c r="I202" s="109"/>
      <c r="J202" s="137"/>
      <c r="K202" s="109"/>
      <c r="L202" s="108"/>
      <c r="M202" s="110"/>
    </row>
    <row r="203" spans="1:13" ht="18.75" customHeight="1">
      <c r="A203" s="147"/>
      <c r="B203" s="148"/>
      <c r="C203" s="141"/>
      <c r="D203" s="142"/>
      <c r="E203" s="143"/>
      <c r="F203" s="144"/>
      <c r="G203" s="442"/>
      <c r="H203" s="108"/>
      <c r="I203" s="109"/>
      <c r="J203" s="137"/>
      <c r="K203" s="109"/>
      <c r="L203" s="108"/>
      <c r="M203" s="110"/>
    </row>
    <row r="204" spans="1:13" ht="18.75" customHeight="1">
      <c r="A204" s="147"/>
      <c r="B204" s="148"/>
      <c r="C204" s="141"/>
      <c r="D204" s="142"/>
      <c r="E204" s="143"/>
      <c r="F204" s="144"/>
      <c r="G204" s="442"/>
      <c r="H204" s="108"/>
      <c r="I204" s="109"/>
      <c r="J204" s="137"/>
      <c r="K204" s="109"/>
      <c r="L204" s="108"/>
      <c r="M204" s="110"/>
    </row>
    <row r="205" spans="1:13" ht="18.75" customHeight="1">
      <c r="A205" s="147"/>
      <c r="B205" s="148"/>
      <c r="C205" s="141"/>
      <c r="D205" s="142"/>
      <c r="E205" s="143"/>
      <c r="F205" s="144"/>
      <c r="G205" s="442"/>
      <c r="H205" s="108"/>
      <c r="I205" s="109"/>
      <c r="J205" s="137"/>
      <c r="K205" s="109"/>
      <c r="L205" s="108"/>
      <c r="M205" s="110"/>
    </row>
    <row r="206" spans="1:13" ht="18.75" customHeight="1">
      <c r="A206" s="147"/>
      <c r="B206" s="148"/>
      <c r="C206" s="141"/>
      <c r="D206" s="142"/>
      <c r="E206" s="143"/>
      <c r="F206" s="144"/>
      <c r="G206" s="442"/>
      <c r="H206" s="108"/>
      <c r="I206" s="109"/>
      <c r="J206" s="137"/>
      <c r="K206" s="109"/>
      <c r="L206" s="108"/>
      <c r="M206" s="110"/>
    </row>
    <row r="207" spans="1:13" ht="18.75" customHeight="1">
      <c r="A207" s="147"/>
      <c r="B207" s="148"/>
      <c r="C207" s="141"/>
      <c r="D207" s="142"/>
      <c r="E207" s="143"/>
      <c r="F207" s="144"/>
      <c r="G207" s="442"/>
      <c r="H207" s="108"/>
      <c r="I207" s="109"/>
      <c r="J207" s="137"/>
      <c r="K207" s="109"/>
      <c r="L207" s="108"/>
      <c r="M207" s="110"/>
    </row>
    <row r="208" spans="1:13" ht="18.75" customHeight="1">
      <c r="A208" s="419"/>
      <c r="B208" s="443" t="s">
        <v>245</v>
      </c>
      <c r="C208" s="421"/>
      <c r="D208" s="421"/>
      <c r="E208" s="422"/>
      <c r="F208" s="423"/>
      <c r="G208" s="424" t="s">
        <v>47</v>
      </c>
      <c r="H208" s="425"/>
      <c r="I208" s="426"/>
      <c r="J208" s="426"/>
      <c r="K208" s="426"/>
      <c r="L208" s="426"/>
      <c r="M208" s="427"/>
    </row>
    <row r="209" spans="1:13" ht="18" customHeight="1">
      <c r="A209" s="131">
        <v>4</v>
      </c>
      <c r="B209" s="394" t="s">
        <v>117</v>
      </c>
      <c r="C209" s="395"/>
      <c r="D209" s="395"/>
      <c r="E209" s="396"/>
      <c r="F209" s="135"/>
      <c r="G209" s="136"/>
      <c r="H209" s="108"/>
      <c r="I209" s="109"/>
      <c r="J209" s="137"/>
      <c r="K209" s="109"/>
      <c r="L209" s="108"/>
      <c r="M209" s="138"/>
    </row>
    <row r="210" spans="1:13" ht="18" customHeight="1">
      <c r="A210" s="139"/>
      <c r="B210" s="160">
        <v>4.0999999999999996</v>
      </c>
      <c r="C210" s="395" t="s">
        <v>89</v>
      </c>
      <c r="D210" s="395"/>
      <c r="E210" s="396"/>
      <c r="F210" s="135"/>
      <c r="G210" s="136"/>
      <c r="H210" s="108"/>
      <c r="I210" s="109"/>
      <c r="J210" s="137"/>
      <c r="K210" s="109"/>
      <c r="L210" s="108"/>
      <c r="M210" s="138"/>
    </row>
    <row r="211" spans="1:13" ht="18" customHeight="1">
      <c r="A211" s="139"/>
      <c r="B211" s="148"/>
      <c r="C211" s="141" t="s">
        <v>3</v>
      </c>
      <c r="D211" s="444" t="s">
        <v>303</v>
      </c>
      <c r="E211" s="445"/>
      <c r="F211" s="144"/>
      <c r="G211" s="145" t="s">
        <v>77</v>
      </c>
      <c r="H211" s="108"/>
      <c r="I211" s="109"/>
      <c r="J211" s="146"/>
      <c r="K211" s="109"/>
      <c r="L211" s="108"/>
      <c r="M211" s="110"/>
    </row>
    <row r="212" spans="1:13" ht="18" customHeight="1">
      <c r="A212" s="139"/>
      <c r="B212" s="148"/>
      <c r="C212" s="141" t="s">
        <v>3</v>
      </c>
      <c r="D212" s="229" t="s">
        <v>304</v>
      </c>
      <c r="E212" s="230"/>
      <c r="F212" s="144"/>
      <c r="G212" s="446" t="s">
        <v>77</v>
      </c>
      <c r="H212" s="108"/>
      <c r="I212" s="109"/>
      <c r="J212" s="146"/>
      <c r="K212" s="109"/>
      <c r="L212" s="108"/>
      <c r="M212" s="110"/>
    </row>
    <row r="213" spans="1:13" ht="18" customHeight="1">
      <c r="A213" s="147"/>
      <c r="B213" s="148"/>
      <c r="C213" s="141" t="s">
        <v>186</v>
      </c>
      <c r="D213" s="149" t="s">
        <v>329</v>
      </c>
      <c r="E213" s="150"/>
      <c r="F213" s="151"/>
      <c r="G213" s="152"/>
      <c r="H213" s="108"/>
      <c r="I213" s="109"/>
      <c r="J213" s="146"/>
      <c r="K213" s="109"/>
      <c r="L213" s="108"/>
      <c r="M213" s="138"/>
    </row>
    <row r="214" spans="1:13" ht="18" customHeight="1">
      <c r="A214" s="139"/>
      <c r="B214" s="148"/>
      <c r="C214" s="141"/>
      <c r="D214" s="401" t="s">
        <v>137</v>
      </c>
      <c r="E214" s="402"/>
      <c r="F214" s="403"/>
      <c r="G214" s="404"/>
      <c r="H214" s="405"/>
      <c r="I214" s="406"/>
      <c r="J214" s="406"/>
      <c r="K214" s="406"/>
      <c r="L214" s="406"/>
      <c r="M214" s="110"/>
    </row>
    <row r="215" spans="1:13" ht="18" customHeight="1">
      <c r="A215" s="147"/>
      <c r="B215" s="408">
        <v>4.2</v>
      </c>
      <c r="C215" s="395" t="s">
        <v>90</v>
      </c>
      <c r="D215" s="395"/>
      <c r="E215" s="396"/>
      <c r="F215" s="144"/>
      <c r="G215" s="152"/>
      <c r="H215" s="108"/>
      <c r="I215" s="109"/>
      <c r="J215" s="137"/>
      <c r="K215" s="109"/>
      <c r="L215" s="108"/>
      <c r="M215" s="138"/>
    </row>
    <row r="216" spans="1:13" ht="18" customHeight="1">
      <c r="A216" s="147"/>
      <c r="B216" s="148"/>
      <c r="C216" s="141" t="s">
        <v>3</v>
      </c>
      <c r="D216" s="229" t="s">
        <v>98</v>
      </c>
      <c r="E216" s="230"/>
      <c r="F216" s="144"/>
      <c r="G216" s="442" t="s">
        <v>77</v>
      </c>
      <c r="H216" s="108"/>
      <c r="I216" s="109"/>
      <c r="J216" s="146"/>
      <c r="K216" s="109"/>
      <c r="L216" s="108"/>
      <c r="M216" s="110"/>
    </row>
    <row r="217" spans="1:13" ht="18" customHeight="1">
      <c r="A217" s="147"/>
      <c r="B217" s="148"/>
      <c r="C217" s="141" t="s">
        <v>3</v>
      </c>
      <c r="D217" s="229" t="s">
        <v>305</v>
      </c>
      <c r="E217" s="230"/>
      <c r="F217" s="144"/>
      <c r="G217" s="442" t="s">
        <v>77</v>
      </c>
      <c r="H217" s="108"/>
      <c r="I217" s="109"/>
      <c r="J217" s="146"/>
      <c r="K217" s="109"/>
      <c r="L217" s="108"/>
      <c r="M217" s="110"/>
    </row>
    <row r="218" spans="1:13" ht="18" customHeight="1">
      <c r="A218" s="147"/>
      <c r="B218" s="148"/>
      <c r="C218" s="141" t="s">
        <v>186</v>
      </c>
      <c r="D218" s="149" t="s">
        <v>329</v>
      </c>
      <c r="E218" s="150"/>
      <c r="F218" s="151"/>
      <c r="G218" s="152"/>
      <c r="H218" s="108"/>
      <c r="I218" s="109"/>
      <c r="J218" s="146"/>
      <c r="K218" s="109"/>
      <c r="L218" s="108"/>
      <c r="M218" s="138"/>
    </row>
    <row r="219" spans="1:13" ht="18" customHeight="1">
      <c r="A219" s="139"/>
      <c r="B219" s="148"/>
      <c r="C219" s="141"/>
      <c r="D219" s="401" t="s">
        <v>138</v>
      </c>
      <c r="E219" s="402"/>
      <c r="F219" s="403"/>
      <c r="G219" s="404"/>
      <c r="H219" s="405"/>
      <c r="I219" s="406"/>
      <c r="J219" s="406"/>
      <c r="K219" s="406"/>
      <c r="L219" s="406"/>
      <c r="M219" s="110"/>
    </row>
    <row r="220" spans="1:13" ht="18" customHeight="1">
      <c r="A220" s="139"/>
      <c r="B220" s="160">
        <v>4.3</v>
      </c>
      <c r="C220" s="395" t="s">
        <v>94</v>
      </c>
      <c r="D220" s="395"/>
      <c r="E220" s="396"/>
      <c r="F220" s="135"/>
      <c r="G220" s="136"/>
      <c r="H220" s="108"/>
      <c r="I220" s="109"/>
      <c r="J220" s="137"/>
      <c r="K220" s="109"/>
      <c r="L220" s="108"/>
      <c r="M220" s="138"/>
    </row>
    <row r="221" spans="1:13" ht="18" customHeight="1">
      <c r="A221" s="139"/>
      <c r="B221" s="148"/>
      <c r="C221" s="141" t="s">
        <v>3</v>
      </c>
      <c r="D221" s="229" t="s">
        <v>99</v>
      </c>
      <c r="E221" s="230"/>
      <c r="F221" s="144"/>
      <c r="G221" s="447" t="s">
        <v>28</v>
      </c>
      <c r="H221" s="108"/>
      <c r="I221" s="109"/>
      <c r="J221" s="146"/>
      <c r="K221" s="109"/>
      <c r="L221" s="108"/>
      <c r="M221" s="110"/>
    </row>
    <row r="222" spans="1:13" ht="18" customHeight="1">
      <c r="A222" s="139"/>
      <c r="B222" s="148"/>
      <c r="C222" s="141" t="s">
        <v>3</v>
      </c>
      <c r="D222" s="229" t="s">
        <v>100</v>
      </c>
      <c r="E222" s="230"/>
      <c r="F222" s="144"/>
      <c r="G222" s="447" t="s">
        <v>28</v>
      </c>
      <c r="H222" s="108"/>
      <c r="I222" s="109"/>
      <c r="J222" s="146"/>
      <c r="K222" s="109"/>
      <c r="L222" s="108"/>
      <c r="M222" s="110"/>
    </row>
    <row r="223" spans="1:13" ht="18" customHeight="1">
      <c r="A223" s="139"/>
      <c r="B223" s="148"/>
      <c r="C223" s="141" t="s">
        <v>3</v>
      </c>
      <c r="D223" s="229" t="s">
        <v>306</v>
      </c>
      <c r="E223" s="230"/>
      <c r="F223" s="144"/>
      <c r="G223" s="447" t="s">
        <v>28</v>
      </c>
      <c r="H223" s="108"/>
      <c r="I223" s="109"/>
      <c r="J223" s="146"/>
      <c r="K223" s="109"/>
      <c r="L223" s="108"/>
      <c r="M223" s="110"/>
    </row>
    <row r="224" spans="1:13" ht="18" customHeight="1">
      <c r="A224" s="147"/>
      <c r="B224" s="148"/>
      <c r="C224" s="141" t="s">
        <v>186</v>
      </c>
      <c r="D224" s="149" t="s">
        <v>329</v>
      </c>
      <c r="E224" s="150"/>
      <c r="F224" s="151"/>
      <c r="G224" s="152"/>
      <c r="H224" s="108"/>
      <c r="I224" s="109"/>
      <c r="J224" s="146"/>
      <c r="K224" s="109"/>
      <c r="L224" s="108"/>
      <c r="M224" s="138"/>
    </row>
    <row r="225" spans="1:13" ht="18" customHeight="1">
      <c r="A225" s="139"/>
      <c r="B225" s="148"/>
      <c r="C225" s="141"/>
      <c r="D225" s="401" t="s">
        <v>139</v>
      </c>
      <c r="E225" s="402"/>
      <c r="F225" s="403"/>
      <c r="G225" s="404"/>
      <c r="H225" s="405"/>
      <c r="I225" s="406"/>
      <c r="J225" s="406"/>
      <c r="K225" s="406"/>
      <c r="L225" s="406"/>
      <c r="M225" s="110"/>
    </row>
    <row r="226" spans="1:13" ht="18" customHeight="1">
      <c r="A226" s="139"/>
      <c r="B226" s="160">
        <v>4.4000000000000004</v>
      </c>
      <c r="C226" s="395" t="s">
        <v>91</v>
      </c>
      <c r="D226" s="395"/>
      <c r="E226" s="396"/>
      <c r="F226" s="135"/>
      <c r="G226" s="136"/>
      <c r="H226" s="108"/>
      <c r="I226" s="109"/>
      <c r="J226" s="137"/>
      <c r="K226" s="109"/>
      <c r="L226" s="108"/>
      <c r="M226" s="138"/>
    </row>
    <row r="227" spans="1:13" ht="18" customHeight="1">
      <c r="A227" s="139"/>
      <c r="B227" s="148"/>
      <c r="C227" s="141" t="s">
        <v>3</v>
      </c>
      <c r="D227" s="229" t="s">
        <v>101</v>
      </c>
      <c r="E227" s="230"/>
      <c r="F227" s="144"/>
      <c r="G227" s="447" t="s">
        <v>77</v>
      </c>
      <c r="H227" s="108"/>
      <c r="I227" s="109"/>
      <c r="J227" s="146"/>
      <c r="K227" s="109"/>
      <c r="L227" s="108"/>
      <c r="M227" s="110"/>
    </row>
    <row r="228" spans="1:13" ht="18" customHeight="1">
      <c r="A228" s="139"/>
      <c r="B228" s="148"/>
      <c r="C228" s="141" t="s">
        <v>3</v>
      </c>
      <c r="D228" s="229" t="s">
        <v>307</v>
      </c>
      <c r="E228" s="230"/>
      <c r="F228" s="144"/>
      <c r="G228" s="447" t="s">
        <v>77</v>
      </c>
      <c r="H228" s="108"/>
      <c r="I228" s="109"/>
      <c r="J228" s="146"/>
      <c r="K228" s="109"/>
      <c r="L228" s="108"/>
      <c r="M228" s="110"/>
    </row>
    <row r="229" spans="1:13" ht="18" customHeight="1">
      <c r="A229" s="147"/>
      <c r="B229" s="148"/>
      <c r="C229" s="141" t="s">
        <v>186</v>
      </c>
      <c r="D229" s="149" t="s">
        <v>329</v>
      </c>
      <c r="E229" s="150"/>
      <c r="F229" s="151"/>
      <c r="G229" s="152"/>
      <c r="H229" s="108"/>
      <c r="I229" s="109"/>
      <c r="J229" s="146"/>
      <c r="K229" s="109"/>
      <c r="L229" s="108"/>
      <c r="M229" s="138"/>
    </row>
    <row r="230" spans="1:13" ht="18" customHeight="1">
      <c r="A230" s="139"/>
      <c r="B230" s="148"/>
      <c r="C230" s="141"/>
      <c r="D230" s="401" t="s">
        <v>140</v>
      </c>
      <c r="E230" s="402"/>
      <c r="F230" s="403"/>
      <c r="G230" s="404"/>
      <c r="H230" s="405"/>
      <c r="I230" s="406"/>
      <c r="J230" s="406"/>
      <c r="K230" s="406"/>
      <c r="L230" s="406"/>
      <c r="M230" s="110"/>
    </row>
    <row r="231" spans="1:13" ht="18" customHeight="1">
      <c r="A231" s="147"/>
      <c r="B231" s="408">
        <v>4.5</v>
      </c>
      <c r="C231" s="161" t="s">
        <v>92</v>
      </c>
      <c r="D231" s="161"/>
      <c r="E231" s="162"/>
      <c r="F231" s="144"/>
      <c r="G231" s="152"/>
      <c r="H231" s="108"/>
      <c r="I231" s="109"/>
      <c r="J231" s="137"/>
      <c r="K231" s="109"/>
      <c r="L231" s="108"/>
      <c r="M231" s="138"/>
    </row>
    <row r="232" spans="1:13" ht="18" customHeight="1">
      <c r="A232" s="139"/>
      <c r="B232" s="148"/>
      <c r="C232" s="141"/>
      <c r="D232" s="401" t="s">
        <v>141</v>
      </c>
      <c r="E232" s="402"/>
      <c r="F232" s="403"/>
      <c r="H232" s="405"/>
      <c r="I232" s="406"/>
      <c r="J232" s="406"/>
      <c r="K232" s="406"/>
      <c r="L232" s="406"/>
      <c r="M232" s="110"/>
    </row>
    <row r="233" spans="1:13" ht="18" customHeight="1">
      <c r="A233" s="419"/>
      <c r="B233" s="443" t="s">
        <v>246</v>
      </c>
      <c r="C233" s="421"/>
      <c r="D233" s="421"/>
      <c r="E233" s="422"/>
      <c r="F233" s="423"/>
      <c r="G233" s="424" t="s">
        <v>47</v>
      </c>
      <c r="H233" s="425"/>
      <c r="I233" s="426"/>
      <c r="J233" s="426"/>
      <c r="K233" s="426"/>
      <c r="L233" s="426"/>
      <c r="M233" s="427"/>
    </row>
    <row r="234" spans="1:13" ht="18.75" customHeight="1">
      <c r="A234" s="131">
        <v>5</v>
      </c>
      <c r="B234" s="394" t="s">
        <v>118</v>
      </c>
      <c r="C234" s="395"/>
      <c r="D234" s="395"/>
      <c r="E234" s="396"/>
      <c r="F234" s="135"/>
      <c r="G234" s="136"/>
      <c r="H234" s="108"/>
      <c r="I234" s="109"/>
      <c r="J234" s="137"/>
      <c r="K234" s="109"/>
      <c r="L234" s="108"/>
      <c r="M234" s="138"/>
    </row>
    <row r="235" spans="1:13" ht="18.75" customHeight="1">
      <c r="A235" s="139"/>
      <c r="B235" s="160">
        <v>5.0999999999999996</v>
      </c>
      <c r="C235" s="395" t="s">
        <v>86</v>
      </c>
      <c r="D235" s="395"/>
      <c r="E235" s="396"/>
      <c r="F235" s="135"/>
      <c r="G235" s="136"/>
      <c r="H235" s="108"/>
      <c r="I235" s="109"/>
      <c r="J235" s="137"/>
      <c r="K235" s="109"/>
      <c r="L235" s="108"/>
      <c r="M235" s="138"/>
    </row>
    <row r="236" spans="1:13" ht="18.75" customHeight="1">
      <c r="A236" s="139"/>
      <c r="B236" s="148"/>
      <c r="C236" s="141"/>
      <c r="D236" s="229"/>
      <c r="E236" s="230"/>
      <c r="F236" s="144"/>
      <c r="G236" s="145"/>
      <c r="H236" s="108"/>
      <c r="I236" s="109"/>
      <c r="J236" s="146"/>
      <c r="K236" s="109"/>
      <c r="L236" s="108"/>
      <c r="M236" s="110"/>
    </row>
    <row r="237" spans="1:13" ht="18.75" customHeight="1">
      <c r="A237" s="139"/>
      <c r="B237" s="148"/>
      <c r="C237" s="141"/>
      <c r="D237" s="401" t="s">
        <v>142</v>
      </c>
      <c r="E237" s="402"/>
      <c r="F237" s="403"/>
      <c r="G237" s="404"/>
      <c r="H237" s="405"/>
      <c r="I237" s="406"/>
      <c r="J237" s="406"/>
      <c r="K237" s="406"/>
      <c r="L237" s="406"/>
      <c r="M237" s="110"/>
    </row>
    <row r="238" spans="1:13" ht="18.75" customHeight="1">
      <c r="A238" s="147"/>
      <c r="B238" s="408">
        <v>5.2</v>
      </c>
      <c r="C238" s="395" t="s">
        <v>82</v>
      </c>
      <c r="D238" s="395"/>
      <c r="E238" s="396"/>
      <c r="F238" s="144"/>
      <c r="G238" s="152"/>
      <c r="H238" s="108"/>
      <c r="I238" s="109"/>
      <c r="J238" s="137"/>
      <c r="K238" s="109"/>
      <c r="L238" s="108"/>
      <c r="M238" s="138"/>
    </row>
    <row r="239" spans="1:13" ht="18.75" customHeight="1">
      <c r="A239" s="139"/>
      <c r="B239" s="148"/>
      <c r="C239" s="141"/>
      <c r="D239" s="229"/>
      <c r="E239" s="230"/>
      <c r="F239" s="144"/>
      <c r="G239" s="145"/>
      <c r="H239" s="108"/>
      <c r="I239" s="109"/>
      <c r="J239" s="146"/>
      <c r="K239" s="109"/>
      <c r="L239" s="108"/>
      <c r="M239" s="110"/>
    </row>
    <row r="240" spans="1:13" ht="18.75" customHeight="1">
      <c r="A240" s="448"/>
      <c r="B240" s="449"/>
      <c r="C240" s="450"/>
      <c r="D240" s="451" t="s">
        <v>143</v>
      </c>
      <c r="E240" s="452"/>
      <c r="F240" s="453"/>
      <c r="G240" s="404"/>
      <c r="H240" s="454"/>
      <c r="I240" s="455"/>
      <c r="J240" s="455"/>
      <c r="K240" s="455"/>
      <c r="L240" s="455"/>
      <c r="M240" s="456"/>
    </row>
    <row r="241" spans="1:13" ht="18.75" customHeight="1">
      <c r="A241" s="419"/>
      <c r="B241" s="443" t="s">
        <v>247</v>
      </c>
      <c r="C241" s="421"/>
      <c r="D241" s="421"/>
      <c r="E241" s="422"/>
      <c r="F241" s="423"/>
      <c r="G241" s="424" t="s">
        <v>47</v>
      </c>
      <c r="H241" s="425"/>
      <c r="I241" s="426"/>
      <c r="J241" s="426"/>
      <c r="K241" s="426"/>
      <c r="L241" s="426"/>
      <c r="M241" s="427"/>
    </row>
    <row r="242" spans="1:13" ht="18.75" customHeight="1">
      <c r="A242" s="131">
        <v>6</v>
      </c>
      <c r="B242" s="394" t="s">
        <v>119</v>
      </c>
      <c r="C242" s="395"/>
      <c r="D242" s="395"/>
      <c r="E242" s="396"/>
      <c r="F242" s="135"/>
      <c r="G242" s="136"/>
      <c r="H242" s="108"/>
      <c r="I242" s="109"/>
      <c r="J242" s="137"/>
      <c r="K242" s="109"/>
      <c r="L242" s="108"/>
      <c r="M242" s="138"/>
    </row>
    <row r="243" spans="1:13" ht="18.75" customHeight="1">
      <c r="A243" s="139"/>
      <c r="B243" s="160">
        <v>6.1</v>
      </c>
      <c r="C243" s="395" t="s">
        <v>120</v>
      </c>
      <c r="D243" s="395"/>
      <c r="E243" s="396"/>
      <c r="F243" s="135"/>
      <c r="G243" s="136"/>
      <c r="H243" s="108"/>
      <c r="I243" s="109"/>
      <c r="J243" s="137"/>
      <c r="K243" s="109"/>
      <c r="L243" s="108"/>
      <c r="M243" s="138"/>
    </row>
    <row r="244" spans="1:13" ht="18.75" customHeight="1">
      <c r="A244" s="139"/>
      <c r="B244" s="148"/>
      <c r="C244" s="141"/>
      <c r="D244" s="229"/>
      <c r="E244" s="230"/>
      <c r="F244" s="144"/>
      <c r="G244" s="145"/>
      <c r="H244" s="108"/>
      <c r="I244" s="109"/>
      <c r="J244" s="146"/>
      <c r="K244" s="109"/>
      <c r="L244" s="108"/>
      <c r="M244" s="110"/>
    </row>
    <row r="245" spans="1:13" ht="18.75" customHeight="1">
      <c r="A245" s="139"/>
      <c r="B245" s="148"/>
      <c r="C245" s="141"/>
      <c r="D245" s="401" t="s">
        <v>144</v>
      </c>
      <c r="E245" s="402"/>
      <c r="F245" s="403"/>
      <c r="G245" s="411"/>
      <c r="H245" s="405"/>
      <c r="I245" s="406"/>
      <c r="J245" s="406"/>
      <c r="K245" s="406"/>
      <c r="L245" s="406"/>
      <c r="M245" s="110"/>
    </row>
    <row r="246" spans="1:13" ht="18.75" customHeight="1">
      <c r="A246" s="147"/>
      <c r="B246" s="408">
        <v>6.2</v>
      </c>
      <c r="C246" s="395" t="s">
        <v>121</v>
      </c>
      <c r="D246" s="395"/>
      <c r="E246" s="396"/>
      <c r="F246" s="144"/>
      <c r="G246" s="152"/>
      <c r="H246" s="108"/>
      <c r="I246" s="109"/>
      <c r="J246" s="137"/>
      <c r="K246" s="109"/>
      <c r="L246" s="108"/>
      <c r="M246" s="138"/>
    </row>
    <row r="247" spans="1:13" ht="18.75" customHeight="1">
      <c r="A247" s="139"/>
      <c r="B247" s="148"/>
      <c r="C247" s="141"/>
      <c r="D247" s="229"/>
      <c r="E247" s="230"/>
      <c r="F247" s="144"/>
      <c r="G247" s="145"/>
      <c r="H247" s="108"/>
      <c r="I247" s="109"/>
      <c r="J247" s="146"/>
      <c r="K247" s="109"/>
      <c r="L247" s="108"/>
      <c r="M247" s="110"/>
    </row>
    <row r="248" spans="1:13" ht="18.75" customHeight="1">
      <c r="A248" s="448"/>
      <c r="B248" s="449"/>
      <c r="C248" s="450"/>
      <c r="D248" s="451" t="s">
        <v>145</v>
      </c>
      <c r="E248" s="452"/>
      <c r="F248" s="453"/>
      <c r="G248" s="457"/>
      <c r="H248" s="454"/>
      <c r="I248" s="455"/>
      <c r="J248" s="455"/>
      <c r="K248" s="455"/>
      <c r="L248" s="455"/>
      <c r="M248" s="456"/>
    </row>
    <row r="249" spans="1:13" ht="18.75" customHeight="1">
      <c r="A249" s="419"/>
      <c r="B249" s="443" t="s">
        <v>248</v>
      </c>
      <c r="C249" s="421"/>
      <c r="D249" s="421"/>
      <c r="E249" s="422"/>
      <c r="F249" s="423"/>
      <c r="G249" s="424" t="s">
        <v>47</v>
      </c>
      <c r="H249" s="425"/>
      <c r="I249" s="426"/>
      <c r="J249" s="426"/>
      <c r="K249" s="426"/>
      <c r="L249" s="426"/>
      <c r="M249" s="427"/>
    </row>
    <row r="250" spans="1:13" ht="18.75" customHeight="1">
      <c r="A250" s="131">
        <v>7</v>
      </c>
      <c r="B250" s="394" t="s">
        <v>122</v>
      </c>
      <c r="C250" s="395"/>
      <c r="D250" s="395"/>
      <c r="E250" s="396"/>
      <c r="F250" s="135"/>
      <c r="G250" s="136"/>
      <c r="H250" s="108"/>
      <c r="I250" s="109"/>
      <c r="J250" s="137"/>
      <c r="K250" s="109"/>
      <c r="L250" s="108"/>
      <c r="M250" s="138"/>
    </row>
    <row r="251" spans="1:13" ht="18.75" customHeight="1">
      <c r="A251" s="139"/>
      <c r="B251" s="160">
        <v>7.1</v>
      </c>
      <c r="C251" s="395" t="s">
        <v>123</v>
      </c>
      <c r="D251" s="395"/>
      <c r="E251" s="396"/>
      <c r="F251" s="135"/>
      <c r="G251" s="136"/>
      <c r="H251" s="108"/>
      <c r="I251" s="109"/>
      <c r="J251" s="137"/>
      <c r="K251" s="109"/>
      <c r="L251" s="108"/>
      <c r="M251" s="138"/>
    </row>
    <row r="252" spans="1:13" ht="18.75" customHeight="1">
      <c r="A252" s="139"/>
      <c r="B252" s="148"/>
      <c r="C252" s="141"/>
      <c r="D252" s="229"/>
      <c r="E252" s="230"/>
      <c r="F252" s="144"/>
      <c r="G252" s="145"/>
      <c r="H252" s="108"/>
      <c r="I252" s="109"/>
      <c r="J252" s="146"/>
      <c r="K252" s="109"/>
      <c r="L252" s="108"/>
      <c r="M252" s="110"/>
    </row>
    <row r="253" spans="1:13" ht="18.75" customHeight="1">
      <c r="A253" s="139"/>
      <c r="B253" s="148"/>
      <c r="C253" s="141"/>
      <c r="D253" s="401" t="s">
        <v>146</v>
      </c>
      <c r="E253" s="402"/>
      <c r="F253" s="403"/>
      <c r="G253" s="411"/>
      <c r="H253" s="405"/>
      <c r="I253" s="406"/>
      <c r="J253" s="406"/>
      <c r="K253" s="406"/>
      <c r="L253" s="406"/>
      <c r="M253" s="110"/>
    </row>
    <row r="254" spans="1:13" ht="18.75" customHeight="1">
      <c r="A254" s="147"/>
      <c r="B254" s="408">
        <v>7.2</v>
      </c>
      <c r="C254" s="395" t="s">
        <v>124</v>
      </c>
      <c r="D254" s="395"/>
      <c r="E254" s="396"/>
      <c r="F254" s="144"/>
      <c r="G254" s="152"/>
      <c r="H254" s="108"/>
      <c r="I254" s="109"/>
      <c r="J254" s="137"/>
      <c r="K254" s="109"/>
      <c r="L254" s="108"/>
      <c r="M254" s="138"/>
    </row>
    <row r="255" spans="1:13" ht="18.75" customHeight="1">
      <c r="A255" s="139"/>
      <c r="B255" s="148"/>
      <c r="C255" s="141"/>
      <c r="D255" s="229"/>
      <c r="E255" s="230"/>
      <c r="F255" s="144"/>
      <c r="G255" s="145"/>
      <c r="H255" s="108"/>
      <c r="I255" s="109"/>
      <c r="J255" s="146"/>
      <c r="K255" s="109"/>
      <c r="L255" s="108"/>
      <c r="M255" s="110"/>
    </row>
    <row r="256" spans="1:13" ht="18.75" customHeight="1">
      <c r="A256" s="448"/>
      <c r="B256" s="449"/>
      <c r="C256" s="450"/>
      <c r="D256" s="451" t="s">
        <v>147</v>
      </c>
      <c r="E256" s="452"/>
      <c r="F256" s="453"/>
      <c r="G256" s="457"/>
      <c r="H256" s="454"/>
      <c r="I256" s="455"/>
      <c r="J256" s="455"/>
      <c r="K256" s="455"/>
      <c r="L256" s="455"/>
      <c r="M256" s="456"/>
    </row>
    <row r="257" spans="1:13" ht="18.75" customHeight="1">
      <c r="A257" s="419"/>
      <c r="B257" s="443" t="s">
        <v>249</v>
      </c>
      <c r="C257" s="421"/>
      <c r="D257" s="421"/>
      <c r="E257" s="422"/>
      <c r="F257" s="423"/>
      <c r="G257" s="424" t="s">
        <v>47</v>
      </c>
      <c r="H257" s="425"/>
      <c r="I257" s="426"/>
      <c r="J257" s="426"/>
      <c r="K257" s="426"/>
      <c r="L257" s="426"/>
      <c r="M257" s="427"/>
    </row>
    <row r="258" spans="1:13" ht="18.75" customHeight="1">
      <c r="A258" s="125"/>
      <c r="B258" s="258" t="s">
        <v>58</v>
      </c>
      <c r="C258" s="259"/>
      <c r="D258" s="259"/>
      <c r="E258" s="260"/>
      <c r="F258" s="104"/>
      <c r="G258" s="105"/>
      <c r="H258" s="106"/>
      <c r="I258" s="106"/>
      <c r="J258" s="397"/>
      <c r="K258" s="106"/>
      <c r="L258" s="386"/>
      <c r="M258" s="105"/>
    </row>
    <row r="259" spans="1:13" ht="18.75" customHeight="1">
      <c r="A259" s="131">
        <v>1</v>
      </c>
      <c r="B259" s="394" t="s">
        <v>125</v>
      </c>
      <c r="C259" s="395"/>
      <c r="D259" s="395"/>
      <c r="E259" s="396"/>
      <c r="F259" s="135"/>
      <c r="G259" s="136"/>
      <c r="H259" s="108"/>
      <c r="I259" s="109"/>
      <c r="J259" s="137"/>
      <c r="K259" s="109"/>
      <c r="L259" s="108"/>
      <c r="M259" s="138"/>
    </row>
    <row r="260" spans="1:13" ht="18.75" customHeight="1">
      <c r="A260" s="139"/>
      <c r="B260" s="160">
        <v>1.1000000000000001</v>
      </c>
      <c r="C260" s="395" t="s">
        <v>87</v>
      </c>
      <c r="D260" s="395"/>
      <c r="E260" s="396"/>
      <c r="F260" s="135"/>
      <c r="G260" s="136"/>
      <c r="H260" s="108"/>
      <c r="I260" s="109"/>
      <c r="J260" s="137"/>
      <c r="K260" s="109"/>
      <c r="L260" s="108"/>
      <c r="M260" s="138"/>
    </row>
    <row r="261" spans="1:13" ht="18.75" customHeight="1">
      <c r="A261" s="139"/>
      <c r="B261" s="148"/>
      <c r="C261" s="141" t="s">
        <v>3</v>
      </c>
      <c r="D261" s="229" t="s">
        <v>308</v>
      </c>
      <c r="E261" s="230"/>
      <c r="F261" s="144"/>
      <c r="G261" s="145" t="s">
        <v>77</v>
      </c>
      <c r="H261" s="108"/>
      <c r="I261" s="109"/>
      <c r="J261" s="146"/>
      <c r="K261" s="109"/>
      <c r="L261" s="108"/>
      <c r="M261" s="110"/>
    </row>
    <row r="262" spans="1:13" ht="18" customHeight="1">
      <c r="A262" s="147"/>
      <c r="B262" s="148"/>
      <c r="C262" s="141" t="s">
        <v>186</v>
      </c>
      <c r="D262" s="149" t="s">
        <v>329</v>
      </c>
      <c r="E262" s="150"/>
      <c r="F262" s="151"/>
      <c r="G262" s="152"/>
      <c r="H262" s="108"/>
      <c r="I262" s="109"/>
      <c r="J262" s="146"/>
      <c r="K262" s="109"/>
      <c r="L262" s="108"/>
      <c r="M262" s="138"/>
    </row>
    <row r="263" spans="1:13" ht="18.75" customHeight="1">
      <c r="A263" s="139"/>
      <c r="B263" s="148"/>
      <c r="C263" s="141"/>
      <c r="D263" s="401" t="s">
        <v>148</v>
      </c>
      <c r="E263" s="402"/>
      <c r="F263" s="403"/>
      <c r="G263" s="411"/>
      <c r="H263" s="405"/>
      <c r="I263" s="406"/>
      <c r="J263" s="406"/>
      <c r="K263" s="406"/>
      <c r="L263" s="406"/>
      <c r="M263" s="110"/>
    </row>
    <row r="264" spans="1:13" ht="18.75" customHeight="1">
      <c r="A264" s="139"/>
      <c r="B264" s="148"/>
      <c r="C264" s="141"/>
      <c r="D264" s="415"/>
      <c r="E264" s="416"/>
      <c r="F264" s="403"/>
      <c r="G264" s="411"/>
      <c r="H264" s="405"/>
      <c r="I264" s="406"/>
      <c r="J264" s="458"/>
      <c r="K264" s="406"/>
      <c r="L264" s="406"/>
      <c r="M264" s="110"/>
    </row>
    <row r="265" spans="1:13" ht="18.75" customHeight="1">
      <c r="A265" s="139"/>
      <c r="B265" s="148"/>
      <c r="C265" s="141"/>
      <c r="D265" s="415"/>
      <c r="E265" s="416"/>
      <c r="F265" s="403"/>
      <c r="G265" s="411"/>
      <c r="H265" s="405"/>
      <c r="I265" s="406"/>
      <c r="J265" s="458"/>
      <c r="K265" s="406"/>
      <c r="L265" s="406"/>
      <c r="M265" s="110"/>
    </row>
    <row r="266" spans="1:13" ht="18.75" customHeight="1">
      <c r="A266" s="139"/>
      <c r="B266" s="148"/>
      <c r="C266" s="141"/>
      <c r="D266" s="415"/>
      <c r="E266" s="416"/>
      <c r="F266" s="403"/>
      <c r="G266" s="411"/>
      <c r="H266" s="405"/>
      <c r="I266" s="406"/>
      <c r="J266" s="458"/>
      <c r="K266" s="406"/>
      <c r="L266" s="406"/>
      <c r="M266" s="110"/>
    </row>
    <row r="267" spans="1:13" ht="18.75" customHeight="1">
      <c r="A267" s="139"/>
      <c r="B267" s="148"/>
      <c r="C267" s="141"/>
      <c r="D267" s="415"/>
      <c r="E267" s="416"/>
      <c r="F267" s="403"/>
      <c r="G267" s="411"/>
      <c r="H267" s="405"/>
      <c r="I267" s="406"/>
      <c r="J267" s="458"/>
      <c r="K267" s="406"/>
      <c r="L267" s="406"/>
      <c r="M267" s="110"/>
    </row>
    <row r="268" spans="1:13" ht="18.75" customHeight="1">
      <c r="A268" s="139"/>
      <c r="B268" s="148"/>
      <c r="C268" s="141"/>
      <c r="D268" s="415"/>
      <c r="E268" s="416"/>
      <c r="F268" s="403"/>
      <c r="G268" s="411"/>
      <c r="H268" s="405"/>
      <c r="I268" s="406"/>
      <c r="J268" s="458"/>
      <c r="K268" s="406"/>
      <c r="L268" s="406"/>
      <c r="M268" s="110"/>
    </row>
    <row r="269" spans="1:13" ht="18.75" customHeight="1">
      <c r="A269" s="139"/>
      <c r="B269" s="148"/>
      <c r="C269" s="141"/>
      <c r="D269" s="415"/>
      <c r="E269" s="416"/>
      <c r="F269" s="403"/>
      <c r="G269" s="411"/>
      <c r="H269" s="405"/>
      <c r="I269" s="406"/>
      <c r="J269" s="458"/>
      <c r="K269" s="406"/>
      <c r="L269" s="406"/>
      <c r="M269" s="110"/>
    </row>
    <row r="270" spans="1:13" ht="18.75" customHeight="1">
      <c r="A270" s="448"/>
      <c r="B270" s="449"/>
      <c r="C270" s="450"/>
      <c r="D270" s="459"/>
      <c r="E270" s="460"/>
      <c r="F270" s="453"/>
      <c r="G270" s="457"/>
      <c r="H270" s="454"/>
      <c r="I270" s="455"/>
      <c r="J270" s="461"/>
      <c r="K270" s="455"/>
      <c r="L270" s="455"/>
      <c r="M270" s="456"/>
    </row>
    <row r="271" spans="1:13" ht="18.75" customHeight="1">
      <c r="A271" s="419"/>
      <c r="B271" s="443" t="s">
        <v>250</v>
      </c>
      <c r="C271" s="421"/>
      <c r="D271" s="421"/>
      <c r="E271" s="422"/>
      <c r="F271" s="423"/>
      <c r="G271" s="424" t="s">
        <v>47</v>
      </c>
      <c r="H271" s="425"/>
      <c r="I271" s="426"/>
      <c r="J271" s="426"/>
      <c r="K271" s="426"/>
      <c r="L271" s="426"/>
      <c r="M271" s="427"/>
    </row>
    <row r="272" spans="1:13" ht="18.75" customHeight="1">
      <c r="A272" s="131">
        <v>2</v>
      </c>
      <c r="B272" s="394" t="s">
        <v>126</v>
      </c>
      <c r="C272" s="395"/>
      <c r="D272" s="395"/>
      <c r="E272" s="396"/>
      <c r="F272" s="135"/>
      <c r="G272" s="136"/>
      <c r="H272" s="108"/>
      <c r="I272" s="109"/>
      <c r="J272" s="137"/>
      <c r="K272" s="109"/>
      <c r="L272" s="108"/>
      <c r="M272" s="138"/>
    </row>
    <row r="273" spans="1:13" ht="18.75" customHeight="1">
      <c r="A273" s="147"/>
      <c r="B273" s="408">
        <v>2.1</v>
      </c>
      <c r="C273" s="395" t="s">
        <v>93</v>
      </c>
      <c r="D273" s="395"/>
      <c r="E273" s="396"/>
      <c r="F273" s="144"/>
      <c r="G273" s="152"/>
      <c r="H273" s="108"/>
      <c r="I273" s="109"/>
      <c r="J273" s="137"/>
      <c r="K273" s="109"/>
      <c r="L273" s="108"/>
      <c r="M273" s="138"/>
    </row>
    <row r="274" spans="1:13" ht="18.75" customHeight="1">
      <c r="A274" s="139"/>
      <c r="B274" s="148"/>
      <c r="C274" s="141"/>
      <c r="D274" s="401" t="s">
        <v>154</v>
      </c>
      <c r="E274" s="402"/>
      <c r="F274" s="403"/>
      <c r="G274" s="411"/>
      <c r="H274" s="405"/>
      <c r="I274" s="406"/>
      <c r="J274" s="406"/>
      <c r="K274" s="406"/>
      <c r="L274" s="406"/>
      <c r="M274" s="110"/>
    </row>
    <row r="275" spans="1:13" ht="18.75" customHeight="1">
      <c r="A275" s="139"/>
      <c r="B275" s="148"/>
      <c r="C275" s="141"/>
      <c r="D275" s="415"/>
      <c r="E275" s="416"/>
      <c r="F275" s="403"/>
      <c r="G275" s="411"/>
      <c r="H275" s="405"/>
      <c r="I275" s="406"/>
      <c r="J275" s="458"/>
      <c r="K275" s="406"/>
      <c r="L275" s="406"/>
      <c r="M275" s="110"/>
    </row>
    <row r="276" spans="1:13" ht="18.75" customHeight="1">
      <c r="A276" s="139"/>
      <c r="B276" s="148"/>
      <c r="C276" s="141"/>
      <c r="D276" s="415"/>
      <c r="E276" s="416"/>
      <c r="F276" s="403"/>
      <c r="G276" s="411"/>
      <c r="H276" s="405"/>
      <c r="I276" s="406"/>
      <c r="J276" s="458"/>
      <c r="K276" s="406"/>
      <c r="L276" s="406"/>
      <c r="M276" s="110"/>
    </row>
    <row r="277" spans="1:13" ht="18.75" customHeight="1">
      <c r="A277" s="139"/>
      <c r="B277" s="148"/>
      <c r="C277" s="141"/>
      <c r="D277" s="415"/>
      <c r="E277" s="416"/>
      <c r="F277" s="403"/>
      <c r="G277" s="411"/>
      <c r="H277" s="405"/>
      <c r="I277" s="406"/>
      <c r="J277" s="458"/>
      <c r="K277" s="406"/>
      <c r="L277" s="406"/>
      <c r="M277" s="110"/>
    </row>
    <row r="278" spans="1:13" ht="18.75" customHeight="1">
      <c r="A278" s="139"/>
      <c r="B278" s="148"/>
      <c r="C278" s="141"/>
      <c r="D278" s="415"/>
      <c r="E278" s="416"/>
      <c r="F278" s="403"/>
      <c r="G278" s="411"/>
      <c r="H278" s="405"/>
      <c r="I278" s="406"/>
      <c r="J278" s="458"/>
      <c r="K278" s="406"/>
      <c r="L278" s="406"/>
      <c r="M278" s="110"/>
    </row>
    <row r="279" spans="1:13" ht="18.75" customHeight="1">
      <c r="A279" s="139"/>
      <c r="B279" s="148"/>
      <c r="C279" s="141"/>
      <c r="D279" s="415"/>
      <c r="E279" s="416"/>
      <c r="F279" s="403"/>
      <c r="G279" s="411"/>
      <c r="H279" s="405"/>
      <c r="I279" s="406"/>
      <c r="J279" s="458"/>
      <c r="K279" s="406"/>
      <c r="L279" s="406"/>
      <c r="M279" s="110"/>
    </row>
    <row r="280" spans="1:13" ht="18.75" customHeight="1">
      <c r="A280" s="448"/>
      <c r="B280" s="449"/>
      <c r="C280" s="450"/>
      <c r="D280" s="459"/>
      <c r="E280" s="460"/>
      <c r="F280" s="453"/>
      <c r="G280" s="457"/>
      <c r="H280" s="454"/>
      <c r="I280" s="455"/>
      <c r="J280" s="461"/>
      <c r="K280" s="455"/>
      <c r="L280" s="455"/>
      <c r="M280" s="456"/>
    </row>
    <row r="281" spans="1:13" ht="18.75" customHeight="1">
      <c r="A281" s="419"/>
      <c r="B281" s="443" t="s">
        <v>251</v>
      </c>
      <c r="C281" s="421"/>
      <c r="D281" s="421"/>
      <c r="E281" s="422"/>
      <c r="F281" s="423"/>
      <c r="G281" s="424" t="s">
        <v>47</v>
      </c>
      <c r="H281" s="425"/>
      <c r="I281" s="426"/>
      <c r="J281" s="426"/>
      <c r="K281" s="426"/>
      <c r="L281" s="426"/>
      <c r="M281" s="427"/>
    </row>
    <row r="282" spans="1:13" ht="18.75" customHeight="1">
      <c r="A282" s="125"/>
      <c r="B282" s="258" t="s">
        <v>59</v>
      </c>
      <c r="C282" s="259"/>
      <c r="D282" s="259"/>
      <c r="E282" s="260"/>
      <c r="F282" s="104"/>
      <c r="G282" s="105"/>
      <c r="H282" s="106"/>
      <c r="I282" s="106"/>
      <c r="J282" s="397"/>
      <c r="K282" s="106"/>
      <c r="L282" s="386"/>
      <c r="M282" s="105"/>
    </row>
    <row r="283" spans="1:13" ht="18.75" customHeight="1">
      <c r="A283" s="131">
        <v>1</v>
      </c>
      <c r="B283" s="394" t="s">
        <v>127</v>
      </c>
      <c r="C283" s="395"/>
      <c r="D283" s="395"/>
      <c r="E283" s="396"/>
      <c r="F283" s="135"/>
      <c r="G283" s="136"/>
      <c r="H283" s="108"/>
      <c r="I283" s="109"/>
      <c r="J283" s="137"/>
      <c r="K283" s="109"/>
      <c r="L283" s="108"/>
      <c r="M283" s="138"/>
    </row>
    <row r="284" spans="1:13" ht="18.75" customHeight="1">
      <c r="A284" s="139"/>
      <c r="B284" s="160">
        <v>1.1000000000000001</v>
      </c>
      <c r="C284" s="395" t="s">
        <v>83</v>
      </c>
      <c r="D284" s="395"/>
      <c r="E284" s="396"/>
      <c r="F284" s="135"/>
      <c r="G284" s="136"/>
      <c r="H284" s="108"/>
      <c r="I284" s="109"/>
      <c r="J284" s="137"/>
      <c r="K284" s="109"/>
      <c r="L284" s="108"/>
      <c r="M284" s="138"/>
    </row>
    <row r="285" spans="1:13" ht="18.75" customHeight="1">
      <c r="A285" s="139"/>
      <c r="B285" s="148"/>
      <c r="C285" s="141"/>
      <c r="D285" s="229"/>
      <c r="E285" s="230"/>
      <c r="F285" s="144"/>
      <c r="G285" s="145"/>
      <c r="H285" s="462"/>
      <c r="I285" s="109"/>
      <c r="J285" s="462"/>
      <c r="K285" s="109"/>
      <c r="L285" s="108"/>
      <c r="M285" s="110"/>
    </row>
    <row r="286" spans="1:13" ht="18.75" customHeight="1">
      <c r="A286" s="139"/>
      <c r="B286" s="148"/>
      <c r="C286" s="141"/>
      <c r="D286" s="401" t="s">
        <v>148</v>
      </c>
      <c r="E286" s="402"/>
      <c r="F286" s="403"/>
      <c r="G286" s="411"/>
      <c r="H286" s="405"/>
      <c r="I286" s="406"/>
      <c r="J286" s="406"/>
      <c r="K286" s="406"/>
      <c r="L286" s="406"/>
      <c r="M286" s="110"/>
    </row>
    <row r="287" spans="1:13" ht="18.75" customHeight="1">
      <c r="A287" s="139"/>
      <c r="B287" s="148"/>
      <c r="C287" s="141"/>
      <c r="D287" s="415"/>
      <c r="E287" s="416"/>
      <c r="F287" s="403"/>
      <c r="G287" s="411"/>
      <c r="H287" s="405"/>
      <c r="I287" s="406"/>
      <c r="J287" s="458"/>
      <c r="K287" s="406"/>
      <c r="L287" s="406"/>
      <c r="M287" s="110"/>
    </row>
    <row r="288" spans="1:13" ht="18.75" customHeight="1">
      <c r="A288" s="139"/>
      <c r="B288" s="148"/>
      <c r="C288" s="141"/>
      <c r="D288" s="415"/>
      <c r="E288" s="416"/>
      <c r="F288" s="403"/>
      <c r="G288" s="411"/>
      <c r="H288" s="405"/>
      <c r="I288" s="406"/>
      <c r="J288" s="458"/>
      <c r="K288" s="406"/>
      <c r="L288" s="406"/>
      <c r="M288" s="110"/>
    </row>
    <row r="289" spans="1:13" ht="18.75" customHeight="1">
      <c r="A289" s="139"/>
      <c r="B289" s="148"/>
      <c r="C289" s="141"/>
      <c r="D289" s="415"/>
      <c r="E289" s="416"/>
      <c r="F289" s="403"/>
      <c r="G289" s="411"/>
      <c r="H289" s="405"/>
      <c r="I289" s="406"/>
      <c r="J289" s="458"/>
      <c r="K289" s="406"/>
      <c r="L289" s="406"/>
      <c r="M289" s="110"/>
    </row>
    <row r="290" spans="1:13" ht="18.75" customHeight="1">
      <c r="A290" s="139"/>
      <c r="B290" s="148"/>
      <c r="C290" s="141"/>
      <c r="D290" s="415"/>
      <c r="E290" s="416"/>
      <c r="F290" s="403"/>
      <c r="G290" s="411"/>
      <c r="H290" s="405"/>
      <c r="I290" s="406"/>
      <c r="J290" s="458"/>
      <c r="K290" s="406"/>
      <c r="L290" s="406"/>
      <c r="M290" s="110"/>
    </row>
    <row r="291" spans="1:13" ht="18.75" customHeight="1">
      <c r="A291" s="448"/>
      <c r="B291" s="449"/>
      <c r="C291" s="450"/>
      <c r="D291" s="459"/>
      <c r="E291" s="460"/>
      <c r="F291" s="453"/>
      <c r="G291" s="457"/>
      <c r="H291" s="454"/>
      <c r="I291" s="455"/>
      <c r="J291" s="461"/>
      <c r="K291" s="455"/>
      <c r="L291" s="455"/>
      <c r="M291" s="456"/>
    </row>
    <row r="292" spans="1:13" ht="18.75" customHeight="1">
      <c r="A292" s="419"/>
      <c r="B292" s="443" t="s">
        <v>252</v>
      </c>
      <c r="C292" s="421"/>
      <c r="D292" s="421"/>
      <c r="E292" s="422"/>
      <c r="F292" s="423"/>
      <c r="G292" s="424" t="s">
        <v>47</v>
      </c>
      <c r="H292" s="425"/>
      <c r="I292" s="426"/>
      <c r="J292" s="426"/>
      <c r="K292" s="426"/>
      <c r="L292" s="426"/>
      <c r="M292" s="427"/>
    </row>
    <row r="293" spans="1:13" ht="18.75" customHeight="1">
      <c r="A293" s="131">
        <v>2</v>
      </c>
      <c r="B293" s="394" t="s">
        <v>128</v>
      </c>
      <c r="C293" s="395"/>
      <c r="D293" s="395"/>
      <c r="E293" s="396"/>
      <c r="F293" s="135"/>
      <c r="G293" s="136"/>
      <c r="H293" s="108"/>
      <c r="I293" s="109"/>
      <c r="J293" s="137"/>
      <c r="K293" s="109"/>
      <c r="L293" s="108"/>
      <c r="M293" s="138"/>
    </row>
    <row r="294" spans="1:13" ht="18.75" customHeight="1">
      <c r="A294" s="147"/>
      <c r="B294" s="408">
        <v>1.2</v>
      </c>
      <c r="C294" s="395" t="s">
        <v>84</v>
      </c>
      <c r="D294" s="395"/>
      <c r="E294" s="396"/>
      <c r="F294" s="144"/>
      <c r="G294" s="152"/>
      <c r="H294" s="108"/>
      <c r="I294" s="109"/>
      <c r="J294" s="137"/>
      <c r="K294" s="109"/>
      <c r="L294" s="108"/>
      <c r="M294" s="138"/>
    </row>
    <row r="295" spans="1:13" ht="18.75" customHeight="1">
      <c r="A295" s="139"/>
      <c r="B295" s="148"/>
      <c r="C295" s="141"/>
      <c r="D295" s="229"/>
      <c r="E295" s="230"/>
      <c r="F295" s="144"/>
      <c r="G295" s="145"/>
      <c r="H295" s="462"/>
      <c r="I295" s="109"/>
      <c r="J295" s="462"/>
      <c r="K295" s="109"/>
      <c r="L295" s="108"/>
      <c r="M295" s="110"/>
    </row>
    <row r="296" spans="1:13" ht="18.75" customHeight="1">
      <c r="A296" s="139"/>
      <c r="B296" s="148"/>
      <c r="C296" s="141"/>
      <c r="D296" s="401" t="s">
        <v>149</v>
      </c>
      <c r="E296" s="402"/>
      <c r="F296" s="403"/>
      <c r="G296" s="411"/>
      <c r="H296" s="405"/>
      <c r="I296" s="406"/>
      <c r="J296" s="406"/>
      <c r="K296" s="406"/>
      <c r="L296" s="406"/>
      <c r="M296" s="110"/>
    </row>
    <row r="297" spans="1:13" ht="18.75" customHeight="1">
      <c r="A297" s="139"/>
      <c r="B297" s="148"/>
      <c r="C297" s="141"/>
      <c r="D297" s="415"/>
      <c r="E297" s="416"/>
      <c r="F297" s="403"/>
      <c r="G297" s="411"/>
      <c r="H297" s="405"/>
      <c r="I297" s="406"/>
      <c r="J297" s="458"/>
      <c r="K297" s="406"/>
      <c r="L297" s="406"/>
      <c r="M297" s="110"/>
    </row>
    <row r="298" spans="1:13" ht="18.75" customHeight="1">
      <c r="A298" s="139"/>
      <c r="B298" s="148"/>
      <c r="C298" s="141"/>
      <c r="D298" s="415"/>
      <c r="E298" s="416"/>
      <c r="F298" s="403"/>
      <c r="G298" s="411"/>
      <c r="H298" s="405"/>
      <c r="I298" s="406"/>
      <c r="J298" s="458"/>
      <c r="K298" s="406"/>
      <c r="L298" s="406"/>
      <c r="M298" s="110"/>
    </row>
    <row r="299" spans="1:13" ht="18.75" customHeight="1">
      <c r="A299" s="139"/>
      <c r="B299" s="148"/>
      <c r="C299" s="141"/>
      <c r="D299" s="415"/>
      <c r="E299" s="416"/>
      <c r="F299" s="403"/>
      <c r="G299" s="411"/>
      <c r="H299" s="405"/>
      <c r="I299" s="406"/>
      <c r="J299" s="458"/>
      <c r="K299" s="406"/>
      <c r="L299" s="406"/>
      <c r="M299" s="110"/>
    </row>
    <row r="300" spans="1:13" ht="18.75" customHeight="1">
      <c r="A300" s="139"/>
      <c r="B300" s="148"/>
      <c r="C300" s="141"/>
      <c r="D300" s="415"/>
      <c r="E300" s="416"/>
      <c r="F300" s="403"/>
      <c r="G300" s="411"/>
      <c r="H300" s="405"/>
      <c r="I300" s="406"/>
      <c r="J300" s="458"/>
      <c r="K300" s="406"/>
      <c r="L300" s="406"/>
      <c r="M300" s="110"/>
    </row>
    <row r="301" spans="1:13" ht="18.75" customHeight="1">
      <c r="A301" s="448"/>
      <c r="B301" s="449"/>
      <c r="C301" s="450"/>
      <c r="D301" s="459"/>
      <c r="E301" s="460"/>
      <c r="F301" s="453"/>
      <c r="G301" s="457"/>
      <c r="H301" s="454"/>
      <c r="I301" s="455"/>
      <c r="J301" s="461"/>
      <c r="K301" s="455"/>
      <c r="L301" s="455"/>
      <c r="M301" s="456"/>
    </row>
    <row r="302" spans="1:13" ht="18.75" customHeight="1">
      <c r="A302" s="419"/>
      <c r="B302" s="443" t="s">
        <v>253</v>
      </c>
      <c r="C302" s="421"/>
      <c r="D302" s="421"/>
      <c r="E302" s="422"/>
      <c r="F302" s="423"/>
      <c r="G302" s="424" t="s">
        <v>47</v>
      </c>
      <c r="H302" s="425"/>
      <c r="I302" s="426"/>
      <c r="J302" s="426"/>
      <c r="K302" s="426"/>
      <c r="L302" s="426"/>
      <c r="M302" s="427"/>
    </row>
    <row r="304" spans="1:13">
      <c r="A304" s="61"/>
      <c r="B304" s="81" t="s">
        <v>88</v>
      </c>
      <c r="C304" s="170" t="s">
        <v>330</v>
      </c>
      <c r="D304" s="170"/>
      <c r="E304" s="170"/>
      <c r="F304" s="171"/>
      <c r="G304" s="170"/>
      <c r="H304" s="172"/>
      <c r="I304" s="172"/>
      <c r="J304" s="124"/>
    </row>
    <row r="305" spans="1:10">
      <c r="A305" s="81"/>
      <c r="B305" s="174"/>
      <c r="C305" s="175" t="s">
        <v>331</v>
      </c>
      <c r="D305" s="174"/>
      <c r="E305" s="174"/>
      <c r="F305" s="171"/>
      <c r="G305" s="170"/>
      <c r="H305" s="172"/>
      <c r="I305" s="172"/>
      <c r="J305" s="124"/>
    </row>
    <row r="306" spans="1:10">
      <c r="A306" s="81"/>
      <c r="B306" s="176"/>
      <c r="C306" s="177"/>
      <c r="D306" s="175"/>
      <c r="E306" s="177"/>
      <c r="F306" s="171"/>
      <c r="G306" s="170"/>
      <c r="H306" s="172"/>
      <c r="I306" s="172"/>
      <c r="J306" s="124"/>
    </row>
    <row r="307" spans="1:10">
      <c r="A307" s="81"/>
      <c r="B307" s="81"/>
      <c r="C307" s="170"/>
      <c r="D307" s="170"/>
      <c r="E307" s="170"/>
      <c r="F307" s="171"/>
      <c r="G307" s="170"/>
      <c r="H307" s="172"/>
      <c r="I307" s="172"/>
      <c r="J307" s="124"/>
    </row>
    <row r="308" spans="1:10">
      <c r="A308" s="81"/>
      <c r="B308" s="81"/>
      <c r="C308" s="170"/>
      <c r="D308" s="170"/>
      <c r="E308" s="170"/>
      <c r="F308" s="171"/>
      <c r="G308" s="170"/>
      <c r="H308" s="172"/>
      <c r="I308" s="172"/>
      <c r="J308" s="124"/>
    </row>
  </sheetData>
  <mergeCells count="261">
    <mergeCell ref="D77:E77"/>
    <mergeCell ref="B292:E292"/>
    <mergeCell ref="B302:E302"/>
    <mergeCell ref="B233:E233"/>
    <mergeCell ref="B241:E241"/>
    <mergeCell ref="B249:E249"/>
    <mergeCell ref="B257:E257"/>
    <mergeCell ref="D296:E296"/>
    <mergeCell ref="D295:E295"/>
    <mergeCell ref="B234:E234"/>
    <mergeCell ref="D256:E256"/>
    <mergeCell ref="C251:E251"/>
    <mergeCell ref="D286:E286"/>
    <mergeCell ref="B283:E283"/>
    <mergeCell ref="D285:E285"/>
    <mergeCell ref="C284:E284"/>
    <mergeCell ref="B282:E282"/>
    <mergeCell ref="B281:E281"/>
    <mergeCell ref="C294:E294"/>
    <mergeCell ref="C273:E273"/>
    <mergeCell ref="B293:E293"/>
    <mergeCell ref="D274:E274"/>
    <mergeCell ref="C243:E243"/>
    <mergeCell ref="D244:E244"/>
    <mergeCell ref="D71:E71"/>
    <mergeCell ref="D166:E166"/>
    <mergeCell ref="D167:E167"/>
    <mergeCell ref="D170:E170"/>
    <mergeCell ref="C171:E171"/>
    <mergeCell ref="B38:E38"/>
    <mergeCell ref="D168:E168"/>
    <mergeCell ref="D68:E68"/>
    <mergeCell ref="C64:E64"/>
    <mergeCell ref="D56:E56"/>
    <mergeCell ref="D67:E67"/>
    <mergeCell ref="D163:E163"/>
    <mergeCell ref="D165:E165"/>
    <mergeCell ref="D162:E162"/>
    <mergeCell ref="D164:E164"/>
    <mergeCell ref="D73:E73"/>
    <mergeCell ref="D65:E65"/>
    <mergeCell ref="C74:E74"/>
    <mergeCell ref="C141:E141"/>
    <mergeCell ref="C134:E134"/>
    <mergeCell ref="D138:E138"/>
    <mergeCell ref="D140:E140"/>
    <mergeCell ref="D137:E137"/>
    <mergeCell ref="D136:E136"/>
    <mergeCell ref="A30:M30"/>
    <mergeCell ref="B21:E21"/>
    <mergeCell ref="B22:E22"/>
    <mergeCell ref="B24:E24"/>
    <mergeCell ref="B25:E25"/>
    <mergeCell ref="A28:H28"/>
    <mergeCell ref="C161:E161"/>
    <mergeCell ref="D63:E63"/>
    <mergeCell ref="C60:E60"/>
    <mergeCell ref="D58:E58"/>
    <mergeCell ref="D47:E47"/>
    <mergeCell ref="D66:E66"/>
    <mergeCell ref="C107:E107"/>
    <mergeCell ref="D69:E69"/>
    <mergeCell ref="D76:E76"/>
    <mergeCell ref="D70:E70"/>
    <mergeCell ref="D90:E90"/>
    <mergeCell ref="D50:E50"/>
    <mergeCell ref="D53:E53"/>
    <mergeCell ref="D61:E61"/>
    <mergeCell ref="B36:E36"/>
    <mergeCell ref="A32:C32"/>
    <mergeCell ref="D32:H32"/>
    <mergeCell ref="D75:E75"/>
    <mergeCell ref="A4:C4"/>
    <mergeCell ref="D5:H5"/>
    <mergeCell ref="A5:C5"/>
    <mergeCell ref="A6:A7"/>
    <mergeCell ref="B9:E9"/>
    <mergeCell ref="B8:E8"/>
    <mergeCell ref="B11:E11"/>
    <mergeCell ref="B6:E7"/>
    <mergeCell ref="B10:E10"/>
    <mergeCell ref="B59:E59"/>
    <mergeCell ref="J6:K6"/>
    <mergeCell ref="L6:L7"/>
    <mergeCell ref="B20:E20"/>
    <mergeCell ref="B26:E26"/>
    <mergeCell ref="D52:E52"/>
    <mergeCell ref="B14:E14"/>
    <mergeCell ref="D55:E55"/>
    <mergeCell ref="J34:K34"/>
    <mergeCell ref="H34:I34"/>
    <mergeCell ref="D41:E41"/>
    <mergeCell ref="B37:E37"/>
    <mergeCell ref="D40:E40"/>
    <mergeCell ref="C39:E39"/>
    <mergeCell ref="C51:E51"/>
    <mergeCell ref="D46:E46"/>
    <mergeCell ref="D48:E48"/>
    <mergeCell ref="D44:E44"/>
    <mergeCell ref="D42:E42"/>
    <mergeCell ref="C45:E45"/>
    <mergeCell ref="D54:E54"/>
    <mergeCell ref="B19:E19"/>
    <mergeCell ref="B18:E18"/>
    <mergeCell ref="H6:I6"/>
    <mergeCell ref="D145:E145"/>
    <mergeCell ref="C146:E146"/>
    <mergeCell ref="D149:E149"/>
    <mergeCell ref="D125:E125"/>
    <mergeCell ref="D93:E93"/>
    <mergeCell ref="B108:E108"/>
    <mergeCell ref="D119:E119"/>
    <mergeCell ref="C109:E109"/>
    <mergeCell ref="D111:E111"/>
    <mergeCell ref="B96:E96"/>
    <mergeCell ref="B97:E97"/>
    <mergeCell ref="D172:E172"/>
    <mergeCell ref="D110:E110"/>
    <mergeCell ref="D116:E116"/>
    <mergeCell ref="D128:E128"/>
    <mergeCell ref="D131:E131"/>
    <mergeCell ref="C129:E129"/>
    <mergeCell ref="D121:E121"/>
    <mergeCell ref="D122:E122"/>
    <mergeCell ref="D123:E123"/>
    <mergeCell ref="D124:E124"/>
    <mergeCell ref="C152:E152"/>
    <mergeCell ref="D160:E160"/>
    <mergeCell ref="D155:E155"/>
    <mergeCell ref="D154:E154"/>
    <mergeCell ref="D156:E156"/>
    <mergeCell ref="D153:E153"/>
    <mergeCell ref="D157:E157"/>
    <mergeCell ref="C120:E120"/>
    <mergeCell ref="D126:E126"/>
    <mergeCell ref="D151:E151"/>
    <mergeCell ref="D117:E117"/>
    <mergeCell ref="D112:E112"/>
    <mergeCell ref="D115:E115"/>
    <mergeCell ref="D114:E114"/>
    <mergeCell ref="D174:E174"/>
    <mergeCell ref="D183:E183"/>
    <mergeCell ref="C173:E173"/>
    <mergeCell ref="D177:E177"/>
    <mergeCell ref="C178:E178"/>
    <mergeCell ref="D179:E179"/>
    <mergeCell ref="D180:E180"/>
    <mergeCell ref="D181:E181"/>
    <mergeCell ref="D182:E182"/>
    <mergeCell ref="B185:E185"/>
    <mergeCell ref="D175:E175"/>
    <mergeCell ref="D189:E189"/>
    <mergeCell ref="C188:E188"/>
    <mergeCell ref="D187:E187"/>
    <mergeCell ref="C186:E186"/>
    <mergeCell ref="C184:E184"/>
    <mergeCell ref="D191:E191"/>
    <mergeCell ref="B208:E208"/>
    <mergeCell ref="C192:E192"/>
    <mergeCell ref="D245:E245"/>
    <mergeCell ref="B272:E272"/>
    <mergeCell ref="C246:E246"/>
    <mergeCell ref="D248:E248"/>
    <mergeCell ref="C254:E254"/>
    <mergeCell ref="D247:E247"/>
    <mergeCell ref="D263:E263"/>
    <mergeCell ref="B259:E259"/>
    <mergeCell ref="B258:E258"/>
    <mergeCell ref="D261:E261"/>
    <mergeCell ref="C260:E260"/>
    <mergeCell ref="D255:E255"/>
    <mergeCell ref="D252:E252"/>
    <mergeCell ref="B250:E250"/>
    <mergeCell ref="B271:E271"/>
    <mergeCell ref="D253:E253"/>
    <mergeCell ref="C215:E215"/>
    <mergeCell ref="B209:E209"/>
    <mergeCell ref="C210:E210"/>
    <mergeCell ref="D211:E211"/>
    <mergeCell ref="C220:E220"/>
    <mergeCell ref="D232:E232"/>
    <mergeCell ref="D195:E195"/>
    <mergeCell ref="D196:E196"/>
    <mergeCell ref="D240:E240"/>
    <mergeCell ref="D200:E200"/>
    <mergeCell ref="D198:E198"/>
    <mergeCell ref="D201:E201"/>
    <mergeCell ref="D216:E216"/>
    <mergeCell ref="D217:E217"/>
    <mergeCell ref="D237:E237"/>
    <mergeCell ref="D239:E239"/>
    <mergeCell ref="B242:E242"/>
    <mergeCell ref="D222:E222"/>
    <mergeCell ref="C238:E238"/>
    <mergeCell ref="D236:E236"/>
    <mergeCell ref="D230:E230"/>
    <mergeCell ref="D142:E142"/>
    <mergeCell ref="D143:E143"/>
    <mergeCell ref="D147:E147"/>
    <mergeCell ref="D228:E228"/>
    <mergeCell ref="C235:E235"/>
    <mergeCell ref="D194:E194"/>
    <mergeCell ref="D193:E193"/>
    <mergeCell ref="C190:E190"/>
    <mergeCell ref="D227:E227"/>
    <mergeCell ref="D223:E223"/>
    <mergeCell ref="D225:E225"/>
    <mergeCell ref="D212:E212"/>
    <mergeCell ref="D214:E214"/>
    <mergeCell ref="C226:E226"/>
    <mergeCell ref="D197:E197"/>
    <mergeCell ref="D221:E221"/>
    <mergeCell ref="D219:E219"/>
    <mergeCell ref="D148:E148"/>
    <mergeCell ref="B27:E27"/>
    <mergeCell ref="B23:E23"/>
    <mergeCell ref="B29:E29"/>
    <mergeCell ref="D135:E135"/>
    <mergeCell ref="D133:E133"/>
    <mergeCell ref="D130:E130"/>
    <mergeCell ref="B106:E106"/>
    <mergeCell ref="B101:E101"/>
    <mergeCell ref="B102:E102"/>
    <mergeCell ref="A31:C31"/>
    <mergeCell ref="D31:H31"/>
    <mergeCell ref="D91:E91"/>
    <mergeCell ref="D79:E79"/>
    <mergeCell ref="C84:E84"/>
    <mergeCell ref="B105:E105"/>
    <mergeCell ref="D89:E89"/>
    <mergeCell ref="D85:E85"/>
    <mergeCell ref="D88:E88"/>
    <mergeCell ref="D87:E87"/>
    <mergeCell ref="D86:E86"/>
    <mergeCell ref="B82:E82"/>
    <mergeCell ref="B83:E83"/>
    <mergeCell ref="D113:E113"/>
    <mergeCell ref="B34:E35"/>
    <mergeCell ref="F34:F35"/>
    <mergeCell ref="G34:G35"/>
    <mergeCell ref="A1:M1"/>
    <mergeCell ref="F6:F7"/>
    <mergeCell ref="G6:G7"/>
    <mergeCell ref="B17:E17"/>
    <mergeCell ref="B12:E12"/>
    <mergeCell ref="B16:E16"/>
    <mergeCell ref="B13:E13"/>
    <mergeCell ref="A2:C2"/>
    <mergeCell ref="D2:H2"/>
    <mergeCell ref="M34:M35"/>
    <mergeCell ref="L34:L35"/>
    <mergeCell ref="A34:A35"/>
    <mergeCell ref="D3:H3"/>
    <mergeCell ref="D4:H4"/>
    <mergeCell ref="I4:J4"/>
    <mergeCell ref="K4:M4"/>
    <mergeCell ref="I5:J5"/>
    <mergeCell ref="B15:E15"/>
    <mergeCell ref="K5:M5"/>
    <mergeCell ref="M6:M7"/>
    <mergeCell ref="A3:C3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orientation="landscape" horizontalDpi="300" verticalDpi="300" r:id="rId1"/>
  <headerFooter alignWithMargins="0">
    <oddHeader>&amp;R&amp;"TH SarabunPSK,ธรรมดา"&amp;12&amp;F&amp;14
แบบ &amp;A</oddHeader>
    <oddFooter>&amp;R&amp;"TH SarabunPSK,ธรรมดา"&amp;14  แผ่นที่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M61"/>
  <sheetViews>
    <sheetView topLeftCell="A30" workbookViewId="0">
      <selection activeCell="I42" sqref="A1:XFD1048576"/>
    </sheetView>
  </sheetViews>
  <sheetFormatPr defaultRowHeight="18.75"/>
  <cols>
    <col min="1" max="1" width="6.5703125" style="178" customWidth="1"/>
    <col min="2" max="2" width="5.28515625" style="178" customWidth="1"/>
    <col min="3" max="3" width="2.28515625" style="61" customWidth="1"/>
    <col min="4" max="4" width="6.85546875" style="61" customWidth="1"/>
    <col min="5" max="5" width="33.28515625" style="61" customWidth="1"/>
    <col min="6" max="6" width="9.5703125" style="179" customWidth="1"/>
    <col min="7" max="7" width="6.85546875" style="61" customWidth="1"/>
    <col min="8" max="9" width="11.7109375" style="173" customWidth="1"/>
    <col min="10" max="10" width="11.7109375" style="180" customWidth="1"/>
    <col min="11" max="11" width="11.7109375" style="173" customWidth="1"/>
    <col min="12" max="12" width="13.140625" style="173" customWidth="1"/>
    <col min="13" max="13" width="8.5703125" style="61" bestFit="1" customWidth="1"/>
    <col min="14" max="16384" width="9.140625" style="61"/>
  </cols>
  <sheetData>
    <row r="1" spans="1:13" ht="20.25">
      <c r="A1" s="246" t="s">
        <v>313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18.75" customHeight="1">
      <c r="A2" s="225" t="s">
        <v>129</v>
      </c>
      <c r="B2" s="225"/>
      <c r="C2" s="225"/>
      <c r="D2" s="226" t="s">
        <v>332</v>
      </c>
      <c r="E2" s="226"/>
      <c r="F2" s="226"/>
      <c r="G2" s="226"/>
      <c r="H2" s="226"/>
      <c r="I2" s="64" t="s">
        <v>242</v>
      </c>
      <c r="J2" s="63"/>
      <c r="K2" s="63"/>
      <c r="L2" s="63"/>
      <c r="M2" s="63"/>
    </row>
    <row r="3" spans="1:13" ht="18.75" customHeight="1">
      <c r="A3" s="225" t="s">
        <v>314</v>
      </c>
      <c r="B3" s="225"/>
      <c r="C3" s="225"/>
      <c r="D3" s="226"/>
      <c r="E3" s="226"/>
      <c r="F3" s="226"/>
      <c r="G3" s="226"/>
      <c r="H3" s="226"/>
      <c r="I3" s="64" t="s">
        <v>7</v>
      </c>
      <c r="J3" s="95"/>
      <c r="K3" s="95"/>
      <c r="L3" s="95"/>
      <c r="M3" s="95"/>
    </row>
    <row r="4" spans="1:13" ht="18.75" customHeight="1">
      <c r="A4" s="225" t="s">
        <v>315</v>
      </c>
      <c r="B4" s="225"/>
      <c r="C4" s="225"/>
      <c r="D4" s="265"/>
      <c r="E4" s="265"/>
      <c r="F4" s="265"/>
      <c r="G4" s="265"/>
      <c r="H4" s="265"/>
      <c r="I4" s="261"/>
      <c r="J4" s="261"/>
      <c r="K4" s="262"/>
      <c r="L4" s="262"/>
      <c r="M4" s="262"/>
    </row>
    <row r="5" spans="1:13" ht="18.75" customHeight="1" thickBot="1">
      <c r="A5" s="263" t="s">
        <v>316</v>
      </c>
      <c r="B5" s="263"/>
      <c r="C5" s="263"/>
      <c r="D5" s="264"/>
      <c r="E5" s="264"/>
      <c r="F5" s="264"/>
      <c r="G5" s="264"/>
      <c r="H5" s="264"/>
      <c r="I5" s="261"/>
      <c r="J5" s="261"/>
      <c r="K5" s="262"/>
      <c r="L5" s="262"/>
      <c r="M5" s="262"/>
    </row>
    <row r="6" spans="1:13" ht="18.75" customHeight="1" thickTop="1">
      <c r="A6" s="251" t="s">
        <v>0</v>
      </c>
      <c r="B6" s="231" t="s">
        <v>1</v>
      </c>
      <c r="C6" s="232"/>
      <c r="D6" s="232"/>
      <c r="E6" s="232"/>
      <c r="F6" s="247" t="s">
        <v>11</v>
      </c>
      <c r="G6" s="249" t="s">
        <v>19</v>
      </c>
      <c r="H6" s="253" t="s">
        <v>160</v>
      </c>
      <c r="I6" s="254"/>
      <c r="J6" s="253" t="s">
        <v>52</v>
      </c>
      <c r="K6" s="254"/>
      <c r="L6" s="244" t="s">
        <v>54</v>
      </c>
      <c r="M6" s="251" t="s">
        <v>2</v>
      </c>
    </row>
    <row r="7" spans="1:13" ht="18.75" customHeight="1" thickBot="1">
      <c r="A7" s="252"/>
      <c r="B7" s="233"/>
      <c r="C7" s="234"/>
      <c r="D7" s="234"/>
      <c r="E7" s="234"/>
      <c r="F7" s="248"/>
      <c r="G7" s="250"/>
      <c r="H7" s="96" t="s">
        <v>177</v>
      </c>
      <c r="I7" s="96" t="s">
        <v>53</v>
      </c>
      <c r="J7" s="96" t="s">
        <v>177</v>
      </c>
      <c r="K7" s="96" t="s">
        <v>53</v>
      </c>
      <c r="L7" s="245"/>
      <c r="M7" s="252"/>
    </row>
    <row r="8" spans="1:13" ht="18.75" customHeight="1" thickTop="1">
      <c r="A8" s="97"/>
      <c r="B8" s="255" t="s">
        <v>188</v>
      </c>
      <c r="C8" s="256"/>
      <c r="D8" s="256"/>
      <c r="E8" s="257"/>
      <c r="F8" s="98"/>
      <c r="G8" s="99"/>
      <c r="H8" s="100"/>
      <c r="I8" s="100"/>
      <c r="J8" s="101"/>
      <c r="K8" s="100"/>
      <c r="L8" s="102"/>
      <c r="M8" s="99"/>
    </row>
    <row r="9" spans="1:13" ht="18.75" customHeight="1">
      <c r="A9" s="103"/>
      <c r="B9" s="258" t="s">
        <v>193</v>
      </c>
      <c r="C9" s="259"/>
      <c r="D9" s="259"/>
      <c r="E9" s="260"/>
      <c r="F9" s="104"/>
      <c r="G9" s="105"/>
      <c r="H9" s="106"/>
      <c r="I9" s="106"/>
      <c r="J9" s="106"/>
      <c r="K9" s="106"/>
      <c r="L9" s="106"/>
      <c r="M9" s="105"/>
    </row>
    <row r="10" spans="1:13" ht="18.75" customHeight="1">
      <c r="A10" s="103"/>
      <c r="B10" s="107">
        <v>1</v>
      </c>
      <c r="C10" s="235" t="s">
        <v>194</v>
      </c>
      <c r="D10" s="235"/>
      <c r="E10" s="236"/>
      <c r="F10" s="104"/>
      <c r="G10" s="105" t="s">
        <v>47</v>
      </c>
      <c r="H10" s="108"/>
      <c r="I10" s="109"/>
      <c r="J10" s="109"/>
      <c r="K10" s="109"/>
      <c r="L10" s="109"/>
      <c r="M10" s="110"/>
    </row>
    <row r="11" spans="1:13" ht="18.75" customHeight="1">
      <c r="A11" s="103"/>
      <c r="B11" s="107">
        <v>2</v>
      </c>
      <c r="C11" s="235" t="s">
        <v>195</v>
      </c>
      <c r="D11" s="235"/>
      <c r="E11" s="236"/>
      <c r="F11" s="104"/>
      <c r="G11" s="105" t="s">
        <v>47</v>
      </c>
      <c r="H11" s="106"/>
      <c r="I11" s="106"/>
      <c r="J11" s="106"/>
      <c r="K11" s="106"/>
      <c r="L11" s="106"/>
      <c r="M11" s="105"/>
    </row>
    <row r="12" spans="1:13" ht="18.75" customHeight="1">
      <c r="A12" s="103"/>
      <c r="B12" s="107">
        <v>3</v>
      </c>
      <c r="C12" s="235" t="s">
        <v>196</v>
      </c>
      <c r="D12" s="235"/>
      <c r="E12" s="236"/>
      <c r="F12" s="104"/>
      <c r="G12" s="105" t="s">
        <v>47</v>
      </c>
      <c r="H12" s="106"/>
      <c r="I12" s="106"/>
      <c r="J12" s="106"/>
      <c r="K12" s="106"/>
      <c r="L12" s="106"/>
      <c r="M12" s="105"/>
    </row>
    <row r="13" spans="1:13" ht="18.75" customHeight="1">
      <c r="A13" s="103"/>
      <c r="B13" s="107">
        <v>4</v>
      </c>
      <c r="C13" s="235" t="s">
        <v>197</v>
      </c>
      <c r="D13" s="235"/>
      <c r="E13" s="236"/>
      <c r="F13" s="104"/>
      <c r="G13" s="105" t="s">
        <v>47</v>
      </c>
      <c r="H13" s="106"/>
      <c r="I13" s="106"/>
      <c r="J13" s="106"/>
      <c r="K13" s="106"/>
      <c r="L13" s="106"/>
      <c r="M13" s="105"/>
    </row>
    <row r="14" spans="1:13" ht="18.75" customHeight="1">
      <c r="A14" s="103"/>
      <c r="B14" s="107">
        <v>5</v>
      </c>
      <c r="C14" s="235" t="s">
        <v>198</v>
      </c>
      <c r="D14" s="235"/>
      <c r="E14" s="236"/>
      <c r="F14" s="104"/>
      <c r="G14" s="105" t="s">
        <v>47</v>
      </c>
      <c r="H14" s="106"/>
      <c r="I14" s="106"/>
      <c r="J14" s="106"/>
      <c r="K14" s="106"/>
      <c r="L14" s="106"/>
      <c r="M14" s="105"/>
    </row>
    <row r="15" spans="1:13" ht="18.75" customHeight="1">
      <c r="A15" s="103"/>
      <c r="B15" s="107">
        <v>6</v>
      </c>
      <c r="C15" s="235" t="s">
        <v>199</v>
      </c>
      <c r="D15" s="235"/>
      <c r="E15" s="236"/>
      <c r="F15" s="104"/>
      <c r="G15" s="105" t="s">
        <v>47</v>
      </c>
      <c r="H15" s="106"/>
      <c r="I15" s="106"/>
      <c r="J15" s="106"/>
      <c r="K15" s="106"/>
      <c r="L15" s="106"/>
      <c r="M15" s="105"/>
    </row>
    <row r="16" spans="1:13" ht="18.75" customHeight="1">
      <c r="A16" s="103"/>
      <c r="B16" s="107"/>
      <c r="C16" s="235"/>
      <c r="D16" s="235"/>
      <c r="E16" s="236"/>
      <c r="F16" s="104"/>
      <c r="G16" s="105"/>
      <c r="H16" s="106"/>
      <c r="I16" s="106"/>
      <c r="J16" s="106"/>
      <c r="K16" s="106"/>
      <c r="L16" s="106"/>
      <c r="M16" s="105"/>
    </row>
    <row r="17" spans="1:13" ht="18.75" customHeight="1">
      <c r="A17" s="103"/>
      <c r="B17" s="107"/>
      <c r="C17" s="235"/>
      <c r="D17" s="235"/>
      <c r="E17" s="236"/>
      <c r="F17" s="104"/>
      <c r="G17" s="105"/>
      <c r="H17" s="106"/>
      <c r="I17" s="106"/>
      <c r="J17" s="106"/>
      <c r="K17" s="106"/>
      <c r="L17" s="106"/>
      <c r="M17" s="105"/>
    </row>
    <row r="18" spans="1:13" ht="18.75" customHeight="1">
      <c r="A18" s="103"/>
      <c r="B18" s="107"/>
      <c r="C18" s="235"/>
      <c r="D18" s="235"/>
      <c r="E18" s="236"/>
      <c r="F18" s="104"/>
      <c r="G18" s="105"/>
      <c r="H18" s="106"/>
      <c r="I18" s="106"/>
      <c r="J18" s="106"/>
      <c r="K18" s="106"/>
      <c r="L18" s="106"/>
      <c r="M18" s="105"/>
    </row>
    <row r="19" spans="1:13" ht="18.75" customHeight="1">
      <c r="A19" s="103"/>
      <c r="B19" s="107"/>
      <c r="C19" s="235"/>
      <c r="D19" s="235"/>
      <c r="E19" s="236"/>
      <c r="F19" s="104"/>
      <c r="G19" s="105"/>
      <c r="H19" s="106"/>
      <c r="I19" s="106"/>
      <c r="J19" s="106"/>
      <c r="K19" s="106"/>
      <c r="L19" s="106"/>
      <c r="M19" s="105"/>
    </row>
    <row r="20" spans="1:13" ht="18.75" customHeight="1">
      <c r="A20" s="103"/>
      <c r="B20" s="107"/>
      <c r="C20" s="235"/>
      <c r="D20" s="235"/>
      <c r="E20" s="236"/>
      <c r="F20" s="104"/>
      <c r="G20" s="105"/>
      <c r="H20" s="106"/>
      <c r="I20" s="106"/>
      <c r="J20" s="106"/>
      <c r="K20" s="106"/>
      <c r="L20" s="106"/>
      <c r="M20" s="105"/>
    </row>
    <row r="21" spans="1:13" ht="18.75" customHeight="1">
      <c r="A21" s="103"/>
      <c r="B21" s="107"/>
      <c r="C21" s="235"/>
      <c r="D21" s="235"/>
      <c r="E21" s="236"/>
      <c r="F21" s="104"/>
      <c r="G21" s="105"/>
      <c r="H21" s="106"/>
      <c r="I21" s="106"/>
      <c r="J21" s="106"/>
      <c r="K21" s="106"/>
      <c r="L21" s="106"/>
      <c r="M21" s="105"/>
    </row>
    <row r="22" spans="1:13" ht="18.75" customHeight="1">
      <c r="A22" s="103"/>
      <c r="B22" s="107"/>
      <c r="C22" s="235"/>
      <c r="D22" s="235"/>
      <c r="E22" s="236"/>
      <c r="F22" s="104"/>
      <c r="G22" s="105"/>
      <c r="H22" s="106"/>
      <c r="I22" s="106"/>
      <c r="J22" s="106"/>
      <c r="K22" s="106"/>
      <c r="L22" s="106"/>
      <c r="M22" s="105"/>
    </row>
    <row r="23" spans="1:13" ht="18.75" customHeight="1">
      <c r="A23" s="103"/>
      <c r="B23" s="107"/>
      <c r="C23" s="235"/>
      <c r="D23" s="235"/>
      <c r="E23" s="236"/>
      <c r="F23" s="104"/>
      <c r="G23" s="105"/>
      <c r="H23" s="106"/>
      <c r="I23" s="106"/>
      <c r="J23" s="106"/>
      <c r="K23" s="106"/>
      <c r="L23" s="106"/>
      <c r="M23" s="105"/>
    </row>
    <row r="24" spans="1:13" ht="18.75" customHeight="1">
      <c r="A24" s="103"/>
      <c r="B24" s="107"/>
      <c r="C24" s="235"/>
      <c r="D24" s="235"/>
      <c r="E24" s="236"/>
      <c r="F24" s="104"/>
      <c r="G24" s="105"/>
      <c r="H24" s="106"/>
      <c r="I24" s="106"/>
      <c r="J24" s="106"/>
      <c r="K24" s="106"/>
      <c r="L24" s="106"/>
      <c r="M24" s="105"/>
    </row>
    <row r="25" spans="1:13" ht="18.75" customHeight="1">
      <c r="A25" s="103"/>
      <c r="B25" s="107"/>
      <c r="C25" s="235"/>
      <c r="D25" s="235"/>
      <c r="E25" s="236"/>
      <c r="F25" s="104"/>
      <c r="G25" s="105"/>
      <c r="H25" s="106"/>
      <c r="I25" s="106"/>
      <c r="J25" s="106"/>
      <c r="K25" s="106"/>
      <c r="L25" s="106"/>
      <c r="M25" s="105"/>
    </row>
    <row r="26" spans="1:13" ht="18.75" customHeight="1">
      <c r="A26" s="111"/>
      <c r="B26" s="107"/>
      <c r="C26" s="235"/>
      <c r="D26" s="235"/>
      <c r="E26" s="236"/>
      <c r="F26" s="112"/>
      <c r="G26" s="113"/>
      <c r="H26" s="114"/>
      <c r="I26" s="114"/>
      <c r="J26" s="114"/>
      <c r="K26" s="114"/>
      <c r="L26" s="114"/>
      <c r="M26" s="113"/>
    </row>
    <row r="27" spans="1:13" ht="18.75" customHeight="1" thickBot="1">
      <c r="A27" s="115"/>
      <c r="B27" s="238"/>
      <c r="C27" s="239"/>
      <c r="D27" s="239"/>
      <c r="E27" s="240"/>
      <c r="F27" s="116"/>
      <c r="G27" s="117"/>
      <c r="H27" s="118"/>
      <c r="I27" s="118"/>
      <c r="J27" s="118"/>
      <c r="K27" s="118"/>
      <c r="L27" s="118"/>
      <c r="M27" s="117"/>
    </row>
    <row r="28" spans="1:13" ht="18.75" customHeight="1" thickTop="1" thickBot="1">
      <c r="A28" s="241" t="s">
        <v>179</v>
      </c>
      <c r="B28" s="242"/>
      <c r="C28" s="242"/>
      <c r="D28" s="242"/>
      <c r="E28" s="242"/>
      <c r="F28" s="242"/>
      <c r="G28" s="242"/>
      <c r="H28" s="243"/>
      <c r="I28" s="119"/>
      <c r="J28" s="119"/>
      <c r="K28" s="119"/>
      <c r="L28" s="119"/>
      <c r="M28" s="120"/>
    </row>
    <row r="29" spans="1:13" ht="18.75" customHeight="1" thickTop="1">
      <c r="A29" s="121"/>
      <c r="B29" s="237"/>
      <c r="C29" s="237"/>
      <c r="D29" s="237"/>
      <c r="E29" s="237"/>
      <c r="F29" s="122"/>
      <c r="G29" s="123"/>
      <c r="H29" s="124"/>
      <c r="I29" s="124"/>
      <c r="J29" s="124"/>
      <c r="K29" s="124"/>
      <c r="L29" s="124"/>
      <c r="M29" s="123"/>
    </row>
    <row r="30" spans="1:13" ht="20.25">
      <c r="A30" s="246" t="s">
        <v>313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</row>
    <row r="31" spans="1:13" ht="18.75" customHeight="1">
      <c r="A31" s="225" t="s">
        <v>129</v>
      </c>
      <c r="B31" s="225"/>
      <c r="C31" s="225"/>
      <c r="D31" s="226" t="s">
        <v>332</v>
      </c>
      <c r="E31" s="226"/>
      <c r="F31" s="226"/>
      <c r="G31" s="226"/>
      <c r="H31" s="226"/>
      <c r="I31" s="64" t="s">
        <v>242</v>
      </c>
      <c r="J31" s="63"/>
      <c r="K31" s="63"/>
      <c r="L31" s="63"/>
      <c r="M31" s="63"/>
    </row>
    <row r="32" spans="1:13" ht="18.75" customHeight="1" thickBot="1">
      <c r="A32" s="225" t="s">
        <v>314</v>
      </c>
      <c r="B32" s="225"/>
      <c r="C32" s="225"/>
      <c r="D32" s="226"/>
      <c r="E32" s="226"/>
      <c r="F32" s="226"/>
      <c r="G32" s="226"/>
      <c r="H32" s="226"/>
      <c r="I32" s="64" t="s">
        <v>7</v>
      </c>
      <c r="J32" s="95"/>
      <c r="K32" s="95"/>
      <c r="L32" s="95"/>
      <c r="M32" s="95"/>
    </row>
    <row r="33" spans="1:13" ht="18.75" customHeight="1" thickTop="1">
      <c r="A33" s="251" t="s">
        <v>0</v>
      </c>
      <c r="B33" s="231" t="s">
        <v>1</v>
      </c>
      <c r="C33" s="232"/>
      <c r="D33" s="232"/>
      <c r="E33" s="232"/>
      <c r="F33" s="247" t="s">
        <v>11</v>
      </c>
      <c r="G33" s="249" t="s">
        <v>19</v>
      </c>
      <c r="H33" s="253" t="s">
        <v>160</v>
      </c>
      <c r="I33" s="254"/>
      <c r="J33" s="253" t="s">
        <v>52</v>
      </c>
      <c r="K33" s="254"/>
      <c r="L33" s="244" t="s">
        <v>54</v>
      </c>
      <c r="M33" s="251" t="s">
        <v>2</v>
      </c>
    </row>
    <row r="34" spans="1:13" ht="18.75" customHeight="1" thickBot="1">
      <c r="A34" s="252"/>
      <c r="B34" s="233"/>
      <c r="C34" s="234"/>
      <c r="D34" s="234"/>
      <c r="E34" s="234"/>
      <c r="F34" s="248"/>
      <c r="G34" s="250"/>
      <c r="H34" s="96" t="s">
        <v>177</v>
      </c>
      <c r="I34" s="96" t="s">
        <v>53</v>
      </c>
      <c r="J34" s="96" t="s">
        <v>177</v>
      </c>
      <c r="K34" s="96" t="s">
        <v>53</v>
      </c>
      <c r="L34" s="245"/>
      <c r="M34" s="252"/>
    </row>
    <row r="35" spans="1:13" ht="18.75" customHeight="1" thickTop="1">
      <c r="A35" s="125"/>
      <c r="B35" s="126" t="s">
        <v>180</v>
      </c>
      <c r="C35" s="127"/>
      <c r="D35" s="127"/>
      <c r="E35" s="127"/>
      <c r="F35" s="128"/>
      <c r="G35" s="128"/>
      <c r="H35" s="129"/>
      <c r="I35" s="129"/>
      <c r="J35" s="130"/>
      <c r="K35" s="129"/>
      <c r="L35" s="129"/>
      <c r="M35" s="128"/>
    </row>
    <row r="36" spans="1:13" ht="18.75" customHeight="1">
      <c r="A36" s="131">
        <v>1</v>
      </c>
      <c r="B36" s="132" t="s">
        <v>194</v>
      </c>
      <c r="C36" s="133"/>
      <c r="D36" s="133"/>
      <c r="E36" s="134"/>
      <c r="F36" s="135"/>
      <c r="G36" s="136"/>
      <c r="H36" s="108"/>
      <c r="I36" s="109"/>
      <c r="J36" s="137"/>
      <c r="K36" s="109"/>
      <c r="L36" s="108"/>
      <c r="M36" s="138"/>
    </row>
    <row r="37" spans="1:13" ht="18.75" customHeight="1">
      <c r="A37" s="139"/>
      <c r="B37" s="140"/>
      <c r="C37" s="141" t="s">
        <v>3</v>
      </c>
      <c r="D37" s="229" t="s">
        <v>309</v>
      </c>
      <c r="E37" s="230"/>
      <c r="F37" s="144"/>
      <c r="G37" s="145" t="s">
        <v>77</v>
      </c>
      <c r="H37" s="108"/>
      <c r="I37" s="109"/>
      <c r="J37" s="146"/>
      <c r="K37" s="109"/>
      <c r="L37" s="108"/>
      <c r="M37" s="138"/>
    </row>
    <row r="38" spans="1:13" ht="18.75" customHeight="1">
      <c r="A38" s="139"/>
      <c r="B38" s="140"/>
      <c r="C38" s="141" t="s">
        <v>3</v>
      </c>
      <c r="D38" s="229" t="s">
        <v>310</v>
      </c>
      <c r="E38" s="230"/>
      <c r="F38" s="144"/>
      <c r="G38" s="145" t="s">
        <v>77</v>
      </c>
      <c r="H38" s="108"/>
      <c r="I38" s="109"/>
      <c r="J38" s="146"/>
      <c r="K38" s="109"/>
      <c r="L38" s="108"/>
      <c r="M38" s="138"/>
    </row>
    <row r="39" spans="1:13" ht="18.75" customHeight="1">
      <c r="A39" s="139"/>
      <c r="B39" s="140"/>
      <c r="C39" s="141" t="s">
        <v>3</v>
      </c>
      <c r="D39" s="229" t="s">
        <v>311</v>
      </c>
      <c r="E39" s="230"/>
      <c r="F39" s="144"/>
      <c r="G39" s="145" t="s">
        <v>97</v>
      </c>
      <c r="H39" s="108"/>
      <c r="I39" s="109"/>
      <c r="J39" s="146"/>
      <c r="K39" s="109"/>
      <c r="L39" s="108"/>
      <c r="M39" s="138"/>
    </row>
    <row r="40" spans="1:13" ht="18" customHeight="1">
      <c r="A40" s="147"/>
      <c r="B40" s="148"/>
      <c r="C40" s="141" t="s">
        <v>186</v>
      </c>
      <c r="D40" s="149" t="s">
        <v>329</v>
      </c>
      <c r="E40" s="150"/>
      <c r="F40" s="151"/>
      <c r="G40" s="152"/>
      <c r="H40" s="108"/>
      <c r="I40" s="109"/>
      <c r="J40" s="146"/>
      <c r="K40" s="109"/>
      <c r="L40" s="108"/>
      <c r="M40" s="138"/>
    </row>
    <row r="41" spans="1:13" s="159" customFormat="1" ht="18.75" customHeight="1">
      <c r="A41" s="153"/>
      <c r="B41" s="126"/>
      <c r="C41" s="127"/>
      <c r="D41" s="127" t="s">
        <v>200</v>
      </c>
      <c r="E41" s="154"/>
      <c r="F41" s="155"/>
      <c r="G41" s="156"/>
      <c r="H41" s="157"/>
      <c r="I41" s="157"/>
      <c r="J41" s="158"/>
      <c r="K41" s="157"/>
      <c r="L41" s="157"/>
      <c r="M41" s="156"/>
    </row>
    <row r="42" spans="1:13" ht="18.75" customHeight="1">
      <c r="A42" s="131">
        <v>2</v>
      </c>
      <c r="B42" s="132" t="s">
        <v>195</v>
      </c>
      <c r="C42" s="133"/>
      <c r="D42" s="133"/>
      <c r="E42" s="134"/>
      <c r="F42" s="135"/>
      <c r="G42" s="136"/>
      <c r="H42" s="108"/>
      <c r="I42" s="109"/>
      <c r="J42" s="137"/>
      <c r="K42" s="109"/>
      <c r="L42" s="108"/>
      <c r="M42" s="138"/>
    </row>
    <row r="43" spans="1:13" s="159" customFormat="1" ht="18.75" customHeight="1">
      <c r="A43" s="153"/>
      <c r="B43" s="126"/>
      <c r="C43" s="127"/>
      <c r="D43" s="127" t="s">
        <v>201</v>
      </c>
      <c r="E43" s="154"/>
      <c r="F43" s="155"/>
      <c r="G43" s="156"/>
      <c r="H43" s="157"/>
      <c r="I43" s="157"/>
      <c r="J43" s="158"/>
      <c r="K43" s="157"/>
      <c r="L43" s="157"/>
      <c r="M43" s="156"/>
    </row>
    <row r="44" spans="1:13" ht="18.75" customHeight="1">
      <c r="A44" s="131">
        <v>3</v>
      </c>
      <c r="B44" s="132" t="s">
        <v>196</v>
      </c>
      <c r="C44" s="133"/>
      <c r="D44" s="133"/>
      <c r="E44" s="134"/>
      <c r="F44" s="135"/>
      <c r="G44" s="136"/>
      <c r="H44" s="108"/>
      <c r="I44" s="109"/>
      <c r="J44" s="137"/>
      <c r="K44" s="109"/>
      <c r="L44" s="108"/>
      <c r="M44" s="138"/>
    </row>
    <row r="45" spans="1:13" s="159" customFormat="1" ht="18.75" customHeight="1">
      <c r="A45" s="153"/>
      <c r="B45" s="126"/>
      <c r="C45" s="127"/>
      <c r="D45" s="127" t="s">
        <v>202</v>
      </c>
      <c r="E45" s="154"/>
      <c r="F45" s="155"/>
      <c r="G45" s="156"/>
      <c r="H45" s="157"/>
      <c r="I45" s="157"/>
      <c r="J45" s="158"/>
      <c r="K45" s="157"/>
      <c r="L45" s="157"/>
      <c r="M45" s="156"/>
    </row>
    <row r="46" spans="1:13" ht="18.75" customHeight="1">
      <c r="A46" s="131">
        <v>4</v>
      </c>
      <c r="B46" s="132" t="s">
        <v>197</v>
      </c>
      <c r="C46" s="133"/>
      <c r="D46" s="133"/>
      <c r="E46" s="134"/>
      <c r="F46" s="135"/>
      <c r="G46" s="136"/>
      <c r="H46" s="108"/>
      <c r="I46" s="109"/>
      <c r="J46" s="137"/>
      <c r="K46" s="109"/>
      <c r="L46" s="108"/>
      <c r="M46" s="138"/>
    </row>
    <row r="47" spans="1:13" s="159" customFormat="1" ht="18.75" customHeight="1">
      <c r="A47" s="153"/>
      <c r="B47" s="126"/>
      <c r="C47" s="127"/>
      <c r="D47" s="127" t="s">
        <v>203</v>
      </c>
      <c r="E47" s="154"/>
      <c r="F47" s="155"/>
      <c r="G47" s="156"/>
      <c r="H47" s="157"/>
      <c r="I47" s="157"/>
      <c r="J47" s="158"/>
      <c r="K47" s="157"/>
      <c r="L47" s="157"/>
      <c r="M47" s="156"/>
    </row>
    <row r="48" spans="1:13" ht="18.75" customHeight="1">
      <c r="A48" s="131">
        <v>5</v>
      </c>
      <c r="B48" s="132" t="s">
        <v>198</v>
      </c>
      <c r="C48" s="133"/>
      <c r="D48" s="133"/>
      <c r="E48" s="134"/>
      <c r="F48" s="135"/>
      <c r="G48" s="136"/>
      <c r="H48" s="108"/>
      <c r="I48" s="109"/>
      <c r="J48" s="137"/>
      <c r="K48" s="109"/>
      <c r="L48" s="108"/>
      <c r="M48" s="138"/>
    </row>
    <row r="49" spans="1:13" s="159" customFormat="1" ht="18.75" customHeight="1">
      <c r="A49" s="153"/>
      <c r="B49" s="126"/>
      <c r="C49" s="127"/>
      <c r="D49" s="127" t="s">
        <v>204</v>
      </c>
      <c r="E49" s="154"/>
      <c r="F49" s="155"/>
      <c r="G49" s="156"/>
      <c r="H49" s="157"/>
      <c r="I49" s="157"/>
      <c r="J49" s="158"/>
      <c r="K49" s="157"/>
      <c r="L49" s="157"/>
      <c r="M49" s="156"/>
    </row>
    <row r="50" spans="1:13" ht="18.75" customHeight="1">
      <c r="A50" s="131">
        <v>6</v>
      </c>
      <c r="B50" s="132" t="s">
        <v>199</v>
      </c>
      <c r="C50" s="133"/>
      <c r="D50" s="133"/>
      <c r="E50" s="134"/>
      <c r="F50" s="135"/>
      <c r="G50" s="136"/>
      <c r="H50" s="108"/>
      <c r="I50" s="109"/>
      <c r="J50" s="137"/>
      <c r="K50" s="109"/>
      <c r="L50" s="108"/>
      <c r="M50" s="138"/>
    </row>
    <row r="51" spans="1:13" s="159" customFormat="1" ht="18.75" customHeight="1">
      <c r="A51" s="153"/>
      <c r="B51" s="126"/>
      <c r="C51" s="127"/>
      <c r="D51" s="127" t="s">
        <v>205</v>
      </c>
      <c r="E51" s="154"/>
      <c r="F51" s="155"/>
      <c r="G51" s="156"/>
      <c r="H51" s="157"/>
      <c r="I51" s="157"/>
      <c r="J51" s="158"/>
      <c r="K51" s="157"/>
      <c r="L51" s="157"/>
      <c r="M51" s="156"/>
    </row>
    <row r="52" spans="1:13" ht="18.75" customHeight="1">
      <c r="A52" s="139"/>
      <c r="B52" s="160"/>
      <c r="C52" s="161"/>
      <c r="D52" s="161"/>
      <c r="E52" s="162"/>
      <c r="F52" s="144"/>
      <c r="G52" s="145"/>
      <c r="H52" s="108"/>
      <c r="I52" s="109"/>
      <c r="J52" s="137"/>
      <c r="K52" s="109"/>
      <c r="L52" s="108"/>
      <c r="M52" s="138"/>
    </row>
    <row r="53" spans="1:13" ht="18.75" customHeight="1">
      <c r="A53" s="139"/>
      <c r="B53" s="160"/>
      <c r="C53" s="161"/>
      <c r="D53" s="161"/>
      <c r="E53" s="162"/>
      <c r="F53" s="144"/>
      <c r="G53" s="145"/>
      <c r="H53" s="108"/>
      <c r="I53" s="109"/>
      <c r="J53" s="137"/>
      <c r="K53" s="109"/>
      <c r="L53" s="108"/>
      <c r="M53" s="138"/>
    </row>
    <row r="54" spans="1:13" ht="18.75" customHeight="1">
      <c r="A54" s="139"/>
      <c r="B54" s="160"/>
      <c r="C54" s="161"/>
      <c r="D54" s="161"/>
      <c r="E54" s="162"/>
      <c r="F54" s="144"/>
      <c r="H54" s="108"/>
      <c r="I54" s="109"/>
      <c r="J54" s="137"/>
      <c r="K54" s="109"/>
      <c r="L54" s="108"/>
      <c r="M54" s="138"/>
    </row>
    <row r="55" spans="1:13" ht="18.75" customHeight="1">
      <c r="A55" s="163"/>
      <c r="B55" s="164"/>
      <c r="C55" s="227" t="s">
        <v>179</v>
      </c>
      <c r="D55" s="227"/>
      <c r="E55" s="228"/>
      <c r="F55" s="165"/>
      <c r="G55" s="166"/>
      <c r="H55" s="167"/>
      <c r="I55" s="168"/>
      <c r="J55" s="168"/>
      <c r="K55" s="168"/>
      <c r="L55" s="168"/>
      <c r="M55" s="169"/>
    </row>
    <row r="57" spans="1:13">
      <c r="A57" s="61"/>
      <c r="B57" s="81" t="s">
        <v>88</v>
      </c>
      <c r="C57" s="170" t="s">
        <v>330</v>
      </c>
      <c r="D57" s="170"/>
      <c r="E57" s="170"/>
      <c r="F57" s="171"/>
      <c r="G57" s="170"/>
      <c r="H57" s="172"/>
      <c r="I57" s="172"/>
      <c r="J57" s="124"/>
    </row>
    <row r="58" spans="1:13">
      <c r="A58" s="81"/>
      <c r="B58" s="174"/>
      <c r="C58" s="175" t="s">
        <v>331</v>
      </c>
      <c r="D58" s="174"/>
      <c r="E58" s="174"/>
      <c r="F58" s="171"/>
      <c r="G58" s="170"/>
      <c r="H58" s="172"/>
      <c r="I58" s="172"/>
      <c r="J58" s="124"/>
    </row>
    <row r="59" spans="1:13">
      <c r="A59" s="81"/>
      <c r="B59" s="176"/>
      <c r="C59" s="177"/>
      <c r="D59" s="175"/>
      <c r="E59" s="177"/>
      <c r="F59" s="171"/>
      <c r="G59" s="170"/>
      <c r="H59" s="172"/>
      <c r="I59" s="172"/>
      <c r="J59" s="124"/>
    </row>
    <row r="60" spans="1:13">
      <c r="A60" s="81"/>
      <c r="B60" s="81"/>
      <c r="C60" s="170"/>
      <c r="D60" s="170"/>
      <c r="E60" s="170"/>
      <c r="F60" s="171"/>
      <c r="G60" s="170"/>
      <c r="H60" s="172"/>
      <c r="I60" s="172"/>
      <c r="J60" s="124"/>
    </row>
    <row r="61" spans="1:13">
      <c r="A61" s="81"/>
      <c r="B61" s="81"/>
      <c r="C61" s="170"/>
      <c r="D61" s="170"/>
      <c r="E61" s="170"/>
      <c r="F61" s="171"/>
      <c r="G61" s="170"/>
      <c r="H61" s="172"/>
      <c r="I61" s="172"/>
      <c r="J61" s="124"/>
    </row>
  </sheetData>
  <mergeCells count="60">
    <mergeCell ref="C24:E24"/>
    <mergeCell ref="I4:J4"/>
    <mergeCell ref="K4:M4"/>
    <mergeCell ref="A5:C5"/>
    <mergeCell ref="M6:M7"/>
    <mergeCell ref="J6:K6"/>
    <mergeCell ref="C13:E13"/>
    <mergeCell ref="D5:H5"/>
    <mergeCell ref="A4:C4"/>
    <mergeCell ref="D4:H4"/>
    <mergeCell ref="D38:E38"/>
    <mergeCell ref="A1:M1"/>
    <mergeCell ref="A3:C3"/>
    <mergeCell ref="D3:H3"/>
    <mergeCell ref="I5:J5"/>
    <mergeCell ref="K5:M5"/>
    <mergeCell ref="L6:L7"/>
    <mergeCell ref="C23:E23"/>
    <mergeCell ref="C17:E17"/>
    <mergeCell ref="C18:E18"/>
    <mergeCell ref="H6:I6"/>
    <mergeCell ref="A6:A7"/>
    <mergeCell ref="B6:E7"/>
    <mergeCell ref="F6:F7"/>
    <mergeCell ref="G6:G7"/>
    <mergeCell ref="D37:E37"/>
    <mergeCell ref="C21:E21"/>
    <mergeCell ref="C22:E22"/>
    <mergeCell ref="C19:E19"/>
    <mergeCell ref="B8:E8"/>
    <mergeCell ref="B9:E9"/>
    <mergeCell ref="C16:E16"/>
    <mergeCell ref="C14:E14"/>
    <mergeCell ref="C15:E15"/>
    <mergeCell ref="L33:L34"/>
    <mergeCell ref="A30:M30"/>
    <mergeCell ref="F33:F34"/>
    <mergeCell ref="G33:G34"/>
    <mergeCell ref="A33:A34"/>
    <mergeCell ref="H33:I33"/>
    <mergeCell ref="J33:K33"/>
    <mergeCell ref="M33:M34"/>
    <mergeCell ref="A32:C32"/>
    <mergeCell ref="D32:H32"/>
    <mergeCell ref="A2:C2"/>
    <mergeCell ref="D2:H2"/>
    <mergeCell ref="A31:C31"/>
    <mergeCell ref="D31:H31"/>
    <mergeCell ref="C55:E55"/>
    <mergeCell ref="D39:E39"/>
    <mergeCell ref="B33:E34"/>
    <mergeCell ref="C10:E10"/>
    <mergeCell ref="C11:E11"/>
    <mergeCell ref="C12:E12"/>
    <mergeCell ref="B29:E29"/>
    <mergeCell ref="B27:E27"/>
    <mergeCell ref="A28:H28"/>
    <mergeCell ref="C20:E20"/>
    <mergeCell ref="C25:E25"/>
    <mergeCell ref="C26:E26"/>
  </mergeCells>
  <phoneticPr fontId="2" type="noConversion"/>
  <pageMargins left="0.39370078740157483" right="0.39370078740157483" top="0.39370078740157483" bottom="0.39370078740157483" header="0.19685039370078741" footer="0.19685039370078741"/>
  <pageSetup paperSize="9" orientation="landscape" horizontalDpi="300" verticalDpi="300" r:id="rId1"/>
  <headerFooter alignWithMargins="0">
    <oddHeader>&amp;R&amp;"TH SarabunPSK,ธรรมดา"&amp;12&amp;F&amp;14
แบบ &amp;A</oddHeader>
    <oddFooter>&amp;R&amp;"TH SarabunPSK,ธรรมดา"&amp;14แผ่นที่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N61"/>
  <sheetViews>
    <sheetView view="pageBreakPreview" topLeftCell="A71" zoomScaleSheetLayoutView="100" workbookViewId="0">
      <selection activeCell="K21" sqref="K21:N21"/>
    </sheetView>
  </sheetViews>
  <sheetFormatPr defaultRowHeight="20.25"/>
  <cols>
    <col min="1" max="1" width="6.5703125" style="70" customWidth="1"/>
    <col min="2" max="2" width="4.42578125" style="70" customWidth="1"/>
    <col min="3" max="3" width="3" style="70" customWidth="1"/>
    <col min="4" max="4" width="3.5703125" style="70" customWidth="1"/>
    <col min="5" max="5" width="4" style="70" customWidth="1"/>
    <col min="6" max="6" width="1.28515625" style="70" customWidth="1"/>
    <col min="7" max="7" width="2.5703125" style="70" customWidth="1"/>
    <col min="8" max="8" width="11.140625" style="70" customWidth="1"/>
    <col min="9" max="9" width="5.28515625" style="70" customWidth="1"/>
    <col min="10" max="10" width="4.7109375" style="70" customWidth="1"/>
    <col min="11" max="11" width="15" style="70" customWidth="1"/>
    <col min="12" max="12" width="10.42578125" style="70" customWidth="1"/>
    <col min="13" max="13" width="15.85546875" style="89" customWidth="1"/>
    <col min="14" max="14" width="10.28515625" style="70" customWidth="1"/>
    <col min="15" max="16384" width="9.140625" style="70"/>
  </cols>
  <sheetData>
    <row r="1" spans="1:14">
      <c r="A1" s="246" t="s">
        <v>168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82" t="s">
        <v>189</v>
      </c>
    </row>
    <row r="2" spans="1:14" s="61" customFormat="1" ht="18.75" customHeight="1">
      <c r="A2" s="225" t="s">
        <v>129</v>
      </c>
      <c r="B2" s="225"/>
      <c r="C2" s="225"/>
      <c r="D2" s="95" t="s">
        <v>332</v>
      </c>
      <c r="E2" s="95"/>
      <c r="F2" s="95"/>
      <c r="G2" s="95"/>
      <c r="H2" s="95"/>
      <c r="I2" s="182"/>
      <c r="J2" s="95"/>
      <c r="K2" s="95"/>
      <c r="L2" s="182"/>
      <c r="M2" s="182"/>
      <c r="N2" s="182"/>
    </row>
    <row r="3" spans="1:14" s="61" customFormat="1" ht="18.75" customHeight="1">
      <c r="A3" s="225" t="s">
        <v>314</v>
      </c>
      <c r="B3" s="225"/>
      <c r="C3" s="225"/>
      <c r="D3" s="226"/>
      <c r="E3" s="226"/>
      <c r="F3" s="226"/>
      <c r="G3" s="226"/>
      <c r="H3" s="226"/>
      <c r="J3" s="95"/>
      <c r="K3" s="95"/>
      <c r="L3" s="64" t="s">
        <v>7</v>
      </c>
      <c r="M3" s="182"/>
      <c r="N3" s="182"/>
    </row>
    <row r="4" spans="1:14" s="61" customFormat="1" ht="18.75" customHeight="1">
      <c r="A4" s="225" t="s">
        <v>315</v>
      </c>
      <c r="B4" s="225"/>
      <c r="C4" s="225"/>
      <c r="D4" s="265"/>
      <c r="E4" s="265"/>
      <c r="F4" s="265"/>
      <c r="G4" s="265"/>
      <c r="H4" s="265"/>
      <c r="I4" s="182"/>
      <c r="J4" s="182"/>
      <c r="K4" s="67"/>
      <c r="L4" s="182"/>
      <c r="M4" s="182"/>
      <c r="N4" s="182"/>
    </row>
    <row r="5" spans="1:14" s="61" customFormat="1" ht="18.75" customHeight="1">
      <c r="A5" s="225" t="s">
        <v>316</v>
      </c>
      <c r="B5" s="225"/>
      <c r="C5" s="225"/>
      <c r="D5" s="264"/>
      <c r="E5" s="264"/>
      <c r="F5" s="264"/>
      <c r="G5" s="264"/>
      <c r="H5" s="264"/>
      <c r="I5" s="283"/>
      <c r="J5" s="283"/>
      <c r="K5" s="67"/>
      <c r="L5" s="182"/>
      <c r="M5" s="182"/>
      <c r="N5" s="182"/>
    </row>
    <row r="6" spans="1:14">
      <c r="A6" s="183"/>
      <c r="B6" s="280"/>
      <c r="C6" s="280"/>
      <c r="D6" s="280"/>
      <c r="E6" s="280"/>
      <c r="F6" s="280"/>
      <c r="G6" s="280"/>
      <c r="H6" s="286"/>
      <c r="I6" s="286"/>
      <c r="J6" s="286"/>
      <c r="K6" s="287"/>
      <c r="L6" s="287"/>
      <c r="M6" s="282"/>
      <c r="N6" s="282"/>
    </row>
    <row r="7" spans="1:14" ht="5.0999999999999996" customHeight="1" thickBot="1">
      <c r="A7" s="184"/>
      <c r="B7" s="184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</row>
    <row r="8" spans="1:14" ht="21.75" customHeight="1" thickTop="1">
      <c r="A8" s="266" t="s">
        <v>0</v>
      </c>
      <c r="B8" s="288" t="s">
        <v>1</v>
      </c>
      <c r="C8" s="289"/>
      <c r="D8" s="289"/>
      <c r="E8" s="289"/>
      <c r="F8" s="289"/>
      <c r="G8" s="289"/>
      <c r="H8" s="289"/>
      <c r="I8" s="289"/>
      <c r="J8" s="290"/>
      <c r="K8" s="186" t="s">
        <v>171</v>
      </c>
      <c r="L8" s="284" t="s">
        <v>181</v>
      </c>
      <c r="M8" s="187" t="s">
        <v>166</v>
      </c>
      <c r="N8" s="266" t="s">
        <v>2</v>
      </c>
    </row>
    <row r="9" spans="1:14" ht="21" thickBot="1">
      <c r="A9" s="267"/>
      <c r="B9" s="291"/>
      <c r="C9" s="292"/>
      <c r="D9" s="292"/>
      <c r="E9" s="292"/>
      <c r="F9" s="292"/>
      <c r="G9" s="292"/>
      <c r="H9" s="292"/>
      <c r="I9" s="292"/>
      <c r="J9" s="293"/>
      <c r="K9" s="188" t="s">
        <v>167</v>
      </c>
      <c r="L9" s="285"/>
      <c r="M9" s="188" t="s">
        <v>167</v>
      </c>
      <c r="N9" s="267"/>
    </row>
    <row r="10" spans="1:14" ht="21" thickTop="1">
      <c r="A10" s="189">
        <v>1</v>
      </c>
      <c r="B10" s="299" t="s">
        <v>169</v>
      </c>
      <c r="C10" s="300"/>
      <c r="D10" s="300"/>
      <c r="E10" s="300"/>
      <c r="F10" s="300"/>
      <c r="G10" s="300"/>
      <c r="H10" s="300"/>
      <c r="I10" s="300"/>
      <c r="J10" s="301"/>
      <c r="K10" s="190"/>
      <c r="L10" s="191"/>
      <c r="M10" s="190"/>
      <c r="N10" s="71"/>
    </row>
    <row r="11" spans="1:14">
      <c r="A11" s="74"/>
      <c r="B11" s="279"/>
      <c r="C11" s="280"/>
      <c r="D11" s="280"/>
      <c r="E11" s="280"/>
      <c r="F11" s="280"/>
      <c r="G11" s="280"/>
      <c r="H11" s="280"/>
      <c r="I11" s="280"/>
      <c r="J11" s="281"/>
      <c r="K11" s="192"/>
      <c r="L11" s="193"/>
      <c r="M11" s="192"/>
      <c r="N11" s="73"/>
    </row>
    <row r="12" spans="1:14">
      <c r="A12" s="74"/>
      <c r="B12" s="276"/>
      <c r="C12" s="277"/>
      <c r="D12" s="277"/>
      <c r="E12" s="277"/>
      <c r="F12" s="277"/>
      <c r="G12" s="277"/>
      <c r="H12" s="277"/>
      <c r="I12" s="277"/>
      <c r="J12" s="278"/>
      <c r="K12" s="194"/>
      <c r="L12" s="193"/>
      <c r="M12" s="192"/>
      <c r="N12" s="73"/>
    </row>
    <row r="13" spans="1:14" ht="18.75" customHeight="1">
      <c r="A13" s="74"/>
      <c r="B13" s="302" t="s">
        <v>4</v>
      </c>
      <c r="C13" s="303"/>
      <c r="D13" s="303"/>
      <c r="E13" s="303"/>
      <c r="F13" s="303"/>
      <c r="G13" s="303"/>
      <c r="H13" s="303"/>
      <c r="I13" s="303"/>
      <c r="J13" s="304"/>
      <c r="K13" s="193"/>
      <c r="L13" s="193"/>
      <c r="M13" s="195"/>
      <c r="N13" s="73"/>
    </row>
    <row r="14" spans="1:14" s="61" customFormat="1" ht="18.75">
      <c r="A14" s="196"/>
      <c r="B14" s="274" t="s">
        <v>13</v>
      </c>
      <c r="C14" s="275"/>
      <c r="D14" s="275"/>
      <c r="E14" s="275"/>
      <c r="F14" s="275"/>
      <c r="G14" s="275"/>
      <c r="H14" s="275"/>
      <c r="I14" s="268">
        <v>0</v>
      </c>
      <c r="J14" s="269"/>
      <c r="K14" s="197"/>
      <c r="L14" s="197"/>
      <c r="M14" s="181"/>
      <c r="N14" s="198"/>
    </row>
    <row r="15" spans="1:14" s="61" customFormat="1" ht="18.75">
      <c r="A15" s="198"/>
      <c r="B15" s="272" t="s">
        <v>14</v>
      </c>
      <c r="C15" s="273"/>
      <c r="D15" s="273"/>
      <c r="E15" s="273"/>
      <c r="F15" s="273"/>
      <c r="G15" s="273"/>
      <c r="H15" s="273"/>
      <c r="I15" s="270">
        <v>0</v>
      </c>
      <c r="J15" s="271"/>
      <c r="K15" s="197"/>
      <c r="L15" s="197"/>
      <c r="M15" s="181"/>
      <c r="N15" s="198"/>
    </row>
    <row r="16" spans="1:14" s="61" customFormat="1" ht="18.75">
      <c r="A16" s="198"/>
      <c r="B16" s="272" t="s">
        <v>15</v>
      </c>
      <c r="C16" s="273"/>
      <c r="D16" s="273"/>
      <c r="E16" s="273"/>
      <c r="F16" s="273"/>
      <c r="G16" s="273"/>
      <c r="H16" s="273"/>
      <c r="I16" s="270">
        <v>0.06</v>
      </c>
      <c r="J16" s="271"/>
      <c r="K16" s="197"/>
      <c r="L16" s="197"/>
      <c r="M16" s="181"/>
      <c r="N16" s="198"/>
    </row>
    <row r="17" spans="1:14" s="61" customFormat="1" ht="19.5" thickBot="1">
      <c r="A17" s="199"/>
      <c r="B17" s="308" t="s">
        <v>16</v>
      </c>
      <c r="C17" s="309"/>
      <c r="D17" s="309"/>
      <c r="E17" s="309"/>
      <c r="F17" s="309"/>
      <c r="G17" s="309"/>
      <c r="H17" s="309"/>
      <c r="I17" s="310">
        <v>7.0000000000000007E-2</v>
      </c>
      <c r="J17" s="311"/>
      <c r="K17" s="200"/>
      <c r="L17" s="200"/>
      <c r="M17" s="201"/>
      <c r="N17" s="199"/>
    </row>
    <row r="18" spans="1:14" ht="21" thickTop="1">
      <c r="A18" s="202"/>
      <c r="B18" s="312" t="s">
        <v>170</v>
      </c>
      <c r="C18" s="313"/>
      <c r="D18" s="313"/>
      <c r="E18" s="313"/>
      <c r="F18" s="313"/>
      <c r="G18" s="313"/>
      <c r="H18" s="313"/>
      <c r="I18" s="313"/>
      <c r="J18" s="313"/>
      <c r="K18" s="313"/>
      <c r="L18" s="314"/>
      <c r="M18" s="203"/>
      <c r="N18" s="204"/>
    </row>
    <row r="19" spans="1:14" ht="21" thickBot="1">
      <c r="A19" s="205"/>
      <c r="B19" s="315" t="s">
        <v>323</v>
      </c>
      <c r="C19" s="316"/>
      <c r="D19" s="316"/>
      <c r="E19" s="316"/>
      <c r="F19" s="316"/>
      <c r="G19" s="316"/>
      <c r="H19" s="316"/>
      <c r="I19" s="316"/>
      <c r="J19" s="316"/>
      <c r="K19" s="316"/>
      <c r="L19" s="206" t="s">
        <v>182</v>
      </c>
      <c r="M19" s="207"/>
      <c r="N19" s="208" t="s">
        <v>9</v>
      </c>
    </row>
    <row r="20" spans="1:14" ht="21" thickTop="1">
      <c r="A20" s="91"/>
      <c r="B20" s="209"/>
      <c r="C20" s="210"/>
      <c r="D20" s="210"/>
      <c r="E20" s="210"/>
      <c r="F20" s="210"/>
      <c r="G20" s="210"/>
      <c r="H20" s="210"/>
      <c r="I20" s="210"/>
      <c r="J20" s="210"/>
      <c r="K20" s="210"/>
      <c r="L20" s="211"/>
      <c r="M20" s="90"/>
      <c r="N20" s="212"/>
    </row>
    <row r="21" spans="1:14">
      <c r="A21" s="213" t="s">
        <v>10</v>
      </c>
      <c r="B21" s="298" t="s">
        <v>56</v>
      </c>
      <c r="C21" s="298"/>
      <c r="D21" s="298"/>
      <c r="E21" s="298"/>
      <c r="F21" s="298"/>
      <c r="G21" s="298"/>
      <c r="H21" s="298"/>
      <c r="I21" s="297" t="s">
        <v>324</v>
      </c>
      <c r="J21" s="297"/>
      <c r="K21" s="298" t="s">
        <v>6</v>
      </c>
      <c r="L21" s="298"/>
      <c r="M21" s="298"/>
      <c r="N21" s="298"/>
    </row>
    <row r="22" spans="1:14" ht="39.950000000000003" customHeight="1">
      <c r="A22" s="213" t="s">
        <v>10</v>
      </c>
      <c r="B22" s="298" t="s">
        <v>57</v>
      </c>
      <c r="C22" s="298"/>
      <c r="D22" s="298"/>
      <c r="E22" s="298"/>
      <c r="F22" s="298"/>
      <c r="G22" s="298"/>
      <c r="H22" s="298"/>
      <c r="I22" s="297" t="s">
        <v>325</v>
      </c>
      <c r="J22" s="297"/>
      <c r="K22" s="298" t="s">
        <v>17</v>
      </c>
      <c r="L22" s="298"/>
      <c r="M22" s="298"/>
      <c r="N22" s="298"/>
    </row>
    <row r="23" spans="1:14" s="61" customFormat="1">
      <c r="A23" s="91"/>
      <c r="B23" s="298"/>
      <c r="C23" s="298"/>
      <c r="D23" s="298"/>
      <c r="E23" s="298"/>
      <c r="F23" s="298"/>
      <c r="G23" s="298"/>
      <c r="H23" s="307"/>
      <c r="I23" s="306"/>
      <c r="J23" s="306"/>
      <c r="K23" s="306"/>
      <c r="L23" s="306"/>
      <c r="M23" s="306"/>
      <c r="N23" s="306"/>
    </row>
    <row r="24" spans="1:14" ht="30" customHeight="1">
      <c r="A24" s="61"/>
      <c r="B24" s="295" t="s">
        <v>318</v>
      </c>
      <c r="C24" s="295"/>
      <c r="D24" s="295"/>
      <c r="E24" s="295"/>
      <c r="F24" s="295"/>
      <c r="G24" s="295"/>
      <c r="H24" s="296" t="s">
        <v>326</v>
      </c>
      <c r="I24" s="296"/>
      <c r="J24" s="296"/>
      <c r="K24" s="296"/>
      <c r="L24" s="305" t="s">
        <v>320</v>
      </c>
      <c r="M24" s="305"/>
      <c r="N24" s="305"/>
    </row>
    <row r="25" spans="1:14" s="61" customFormat="1" ht="18.75">
      <c r="B25" s="295"/>
      <c r="C25" s="295"/>
      <c r="D25" s="295"/>
      <c r="E25" s="295"/>
      <c r="F25" s="295"/>
      <c r="G25" s="295"/>
      <c r="H25" s="296" t="s">
        <v>327</v>
      </c>
      <c r="I25" s="296"/>
      <c r="J25" s="296"/>
      <c r="K25" s="296"/>
      <c r="L25" s="296"/>
      <c r="M25" s="296"/>
      <c r="N25" s="296"/>
    </row>
    <row r="26" spans="1:14" s="61" customFormat="1">
      <c r="A26" s="70"/>
      <c r="B26" s="294"/>
      <c r="C26" s="294"/>
      <c r="D26" s="294"/>
      <c r="E26" s="294"/>
      <c r="F26" s="294"/>
      <c r="G26" s="294"/>
      <c r="H26" s="323" t="s">
        <v>328</v>
      </c>
      <c r="I26" s="323"/>
      <c r="J26" s="323"/>
      <c r="K26" s="323"/>
      <c r="L26" s="294"/>
      <c r="M26" s="294"/>
      <c r="N26" s="294"/>
    </row>
    <row r="27" spans="1:14" ht="30" customHeight="1">
      <c r="B27" s="294"/>
      <c r="C27" s="294"/>
      <c r="D27" s="294"/>
      <c r="E27" s="294"/>
      <c r="F27" s="294"/>
      <c r="G27" s="294"/>
      <c r="H27" s="307"/>
      <c r="I27" s="306"/>
      <c r="J27" s="306"/>
      <c r="K27" s="306"/>
      <c r="L27" s="294"/>
      <c r="M27" s="294"/>
      <c r="N27" s="294"/>
    </row>
    <row r="28" spans="1:14" s="61" customFormat="1" ht="18.75">
      <c r="B28" s="295"/>
      <c r="C28" s="295"/>
      <c r="D28" s="295"/>
      <c r="E28" s="295"/>
      <c r="F28" s="295"/>
      <c r="G28" s="295"/>
      <c r="H28" s="296"/>
      <c r="I28" s="296"/>
      <c r="J28" s="296"/>
      <c r="K28" s="296"/>
      <c r="L28" s="295"/>
      <c r="M28" s="295"/>
      <c r="N28" s="295"/>
    </row>
    <row r="29" spans="1:14" ht="30" customHeight="1">
      <c r="B29" s="294"/>
      <c r="C29" s="294"/>
      <c r="D29" s="294"/>
      <c r="E29" s="294"/>
      <c r="F29" s="294"/>
      <c r="G29" s="294"/>
      <c r="H29" s="307"/>
      <c r="I29" s="306"/>
      <c r="J29" s="306"/>
      <c r="K29" s="306"/>
      <c r="L29" s="86"/>
      <c r="M29" s="86"/>
    </row>
    <row r="30" spans="1:14" s="61" customFormat="1" ht="18.75">
      <c r="B30" s="295"/>
      <c r="C30" s="295"/>
      <c r="D30" s="295"/>
      <c r="E30" s="295"/>
      <c r="F30" s="295"/>
      <c r="G30" s="295"/>
      <c r="H30" s="296"/>
      <c r="I30" s="296"/>
      <c r="J30" s="296"/>
      <c r="K30" s="296"/>
      <c r="L30" s="179"/>
      <c r="M30" s="179"/>
    </row>
    <row r="31" spans="1:14" ht="30" customHeight="1">
      <c r="B31" s="294"/>
      <c r="C31" s="294"/>
      <c r="D31" s="294"/>
      <c r="E31" s="294"/>
      <c r="F31" s="294"/>
      <c r="G31" s="294"/>
      <c r="H31" s="307"/>
      <c r="I31" s="306"/>
      <c r="J31" s="306"/>
      <c r="K31" s="306"/>
      <c r="L31" s="86"/>
      <c r="M31" s="86"/>
    </row>
    <row r="32" spans="1:14" ht="30" customHeight="1">
      <c r="B32" s="84"/>
      <c r="C32" s="84"/>
      <c r="D32" s="84"/>
      <c r="E32" s="84"/>
      <c r="F32" s="84"/>
      <c r="G32" s="84"/>
      <c r="H32" s="92"/>
      <c r="I32" s="209"/>
      <c r="J32" s="209"/>
      <c r="K32" s="209"/>
      <c r="L32" s="86"/>
      <c r="M32" s="86"/>
    </row>
    <row r="33" spans="1:14" s="61" customFormat="1" ht="18.75">
      <c r="B33" s="295"/>
      <c r="C33" s="295"/>
      <c r="D33" s="295"/>
      <c r="E33" s="295"/>
      <c r="F33" s="295"/>
      <c r="G33" s="295"/>
      <c r="H33" s="296"/>
      <c r="I33" s="296"/>
      <c r="J33" s="296"/>
      <c r="K33" s="296"/>
      <c r="L33" s="179"/>
      <c r="M33" s="179"/>
    </row>
    <row r="34" spans="1:14" ht="30" customHeight="1">
      <c r="B34" s="294"/>
      <c r="C34" s="294"/>
      <c r="D34" s="294"/>
      <c r="E34" s="294"/>
      <c r="F34" s="294"/>
      <c r="G34" s="294"/>
      <c r="H34" s="307"/>
      <c r="I34" s="306"/>
      <c r="J34" s="306"/>
      <c r="K34" s="306"/>
      <c r="L34" s="86"/>
      <c r="M34" s="86"/>
    </row>
    <row r="35" spans="1:14" s="61" customFormat="1" ht="18.75">
      <c r="B35" s="295"/>
      <c r="C35" s="295"/>
      <c r="D35" s="295"/>
      <c r="E35" s="295"/>
      <c r="F35" s="295"/>
      <c r="G35" s="295"/>
      <c r="H35" s="296"/>
      <c r="I35" s="296"/>
      <c r="J35" s="296"/>
      <c r="K35" s="296"/>
      <c r="L35" s="215"/>
      <c r="M35" s="179"/>
    </row>
    <row r="36" spans="1:14">
      <c r="A36" s="246" t="s">
        <v>175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82" t="s">
        <v>190</v>
      </c>
    </row>
    <row r="37" spans="1:14" s="61" customFormat="1" ht="18.75" customHeight="1">
      <c r="A37" s="225" t="s">
        <v>129</v>
      </c>
      <c r="B37" s="225"/>
      <c r="C37" s="225"/>
      <c r="D37" s="95" t="s">
        <v>332</v>
      </c>
      <c r="E37" s="95"/>
      <c r="F37" s="95"/>
      <c r="G37" s="95"/>
      <c r="H37" s="95"/>
      <c r="I37" s="182"/>
      <c r="J37" s="95"/>
      <c r="K37" s="95"/>
      <c r="L37" s="182"/>
      <c r="M37" s="182"/>
      <c r="N37" s="182"/>
    </row>
    <row r="38" spans="1:14" s="61" customFormat="1" ht="18.75" customHeight="1">
      <c r="A38" s="225" t="s">
        <v>314</v>
      </c>
      <c r="B38" s="225"/>
      <c r="C38" s="225"/>
      <c r="D38" s="226"/>
      <c r="E38" s="226"/>
      <c r="F38" s="226"/>
      <c r="G38" s="226"/>
      <c r="H38" s="226"/>
      <c r="J38" s="95"/>
      <c r="K38" s="95"/>
      <c r="L38" s="64" t="s">
        <v>7</v>
      </c>
      <c r="M38" s="182"/>
      <c r="N38" s="182"/>
    </row>
    <row r="39" spans="1:14" s="61" customFormat="1" ht="18.75" customHeight="1">
      <c r="A39" s="225" t="s">
        <v>315</v>
      </c>
      <c r="B39" s="225"/>
      <c r="C39" s="225"/>
      <c r="D39" s="265"/>
      <c r="E39" s="265"/>
      <c r="F39" s="265"/>
      <c r="G39" s="265"/>
      <c r="H39" s="265"/>
      <c r="I39" s="182"/>
      <c r="J39" s="182"/>
      <c r="K39" s="67"/>
      <c r="L39" s="182"/>
      <c r="M39" s="182"/>
      <c r="N39" s="182"/>
    </row>
    <row r="40" spans="1:14" s="61" customFormat="1" ht="18.75" customHeight="1">
      <c r="A40" s="225" t="s">
        <v>316</v>
      </c>
      <c r="B40" s="225"/>
      <c r="C40" s="225"/>
      <c r="D40" s="264"/>
      <c r="E40" s="264"/>
      <c r="F40" s="264"/>
      <c r="G40" s="264"/>
      <c r="H40" s="264"/>
      <c r="I40" s="283"/>
      <c r="J40" s="283"/>
      <c r="K40" s="67"/>
      <c r="L40" s="182"/>
      <c r="M40" s="182"/>
      <c r="N40" s="182"/>
    </row>
    <row r="41" spans="1:14">
      <c r="A41" s="183"/>
      <c r="B41" s="280"/>
      <c r="C41" s="280"/>
      <c r="D41" s="280"/>
      <c r="E41" s="280"/>
      <c r="F41" s="280"/>
      <c r="G41" s="280"/>
      <c r="H41" s="286"/>
      <c r="I41" s="286"/>
      <c r="J41" s="286"/>
      <c r="K41" s="287"/>
      <c r="L41" s="287"/>
      <c r="M41" s="282"/>
      <c r="N41" s="282"/>
    </row>
    <row r="42" spans="1:14" s="61" customFormat="1" ht="4.5" customHeight="1" thickBot="1"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215"/>
      <c r="M42" s="179"/>
    </row>
    <row r="43" spans="1:14" ht="21.75" customHeight="1" thickTop="1">
      <c r="A43" s="266" t="s">
        <v>0</v>
      </c>
      <c r="B43" s="288" t="s">
        <v>1</v>
      </c>
      <c r="C43" s="289"/>
      <c r="D43" s="289"/>
      <c r="E43" s="289"/>
      <c r="F43" s="289"/>
      <c r="G43" s="289"/>
      <c r="H43" s="289"/>
      <c r="I43" s="289"/>
      <c r="J43" s="290"/>
      <c r="K43" s="186" t="s">
        <v>172</v>
      </c>
      <c r="L43" s="186" t="s">
        <v>18</v>
      </c>
      <c r="M43" s="187" t="s">
        <v>166</v>
      </c>
      <c r="N43" s="266" t="s">
        <v>2</v>
      </c>
    </row>
    <row r="44" spans="1:14" ht="21" thickBot="1">
      <c r="A44" s="267"/>
      <c r="B44" s="291"/>
      <c r="C44" s="292"/>
      <c r="D44" s="292"/>
      <c r="E44" s="292"/>
      <c r="F44" s="292"/>
      <c r="G44" s="292"/>
      <c r="H44" s="292"/>
      <c r="I44" s="292"/>
      <c r="J44" s="293"/>
      <c r="K44" s="188" t="s">
        <v>167</v>
      </c>
      <c r="L44" s="216" t="s">
        <v>173</v>
      </c>
      <c r="M44" s="188" t="s">
        <v>167</v>
      </c>
      <c r="N44" s="267"/>
    </row>
    <row r="45" spans="1:14" ht="21" thickTop="1">
      <c r="A45" s="189">
        <v>1</v>
      </c>
      <c r="B45" s="299" t="s">
        <v>174</v>
      </c>
      <c r="C45" s="300"/>
      <c r="D45" s="300"/>
      <c r="E45" s="300"/>
      <c r="F45" s="300"/>
      <c r="G45" s="300"/>
      <c r="H45" s="300"/>
      <c r="I45" s="300"/>
      <c r="J45" s="301"/>
      <c r="K45" s="190" t="s">
        <v>242</v>
      </c>
      <c r="L45" s="217">
        <v>7.0000000000000007E-2</v>
      </c>
      <c r="M45" s="190" t="s">
        <v>242</v>
      </c>
      <c r="N45" s="71"/>
    </row>
    <row r="46" spans="1:14">
      <c r="A46" s="73"/>
      <c r="B46" s="317"/>
      <c r="C46" s="318"/>
      <c r="D46" s="318"/>
      <c r="E46" s="318"/>
      <c r="F46" s="318"/>
      <c r="G46" s="318"/>
      <c r="H46" s="318"/>
      <c r="I46" s="318"/>
      <c r="J46" s="319"/>
      <c r="K46" s="192"/>
      <c r="L46" s="193"/>
      <c r="M46" s="192"/>
      <c r="N46" s="73"/>
    </row>
    <row r="47" spans="1:14">
      <c r="A47" s="74"/>
      <c r="B47" s="317"/>
      <c r="C47" s="318"/>
      <c r="D47" s="318"/>
      <c r="E47" s="318"/>
      <c r="F47" s="318"/>
      <c r="G47" s="318"/>
      <c r="H47" s="318"/>
      <c r="I47" s="318"/>
      <c r="J47" s="319"/>
      <c r="K47" s="193"/>
      <c r="L47" s="193"/>
      <c r="M47" s="192"/>
      <c r="N47" s="73"/>
    </row>
    <row r="48" spans="1:14">
      <c r="A48" s="74"/>
      <c r="B48" s="317"/>
      <c r="C48" s="318"/>
      <c r="D48" s="318"/>
      <c r="E48" s="318"/>
      <c r="F48" s="318"/>
      <c r="G48" s="318"/>
      <c r="H48" s="318"/>
      <c r="I48" s="318"/>
      <c r="J48" s="319"/>
      <c r="K48" s="193"/>
      <c r="L48" s="193"/>
      <c r="M48" s="192"/>
      <c r="N48" s="73"/>
    </row>
    <row r="49" spans="1:14">
      <c r="A49" s="74"/>
      <c r="B49" s="317"/>
      <c r="C49" s="318"/>
      <c r="D49" s="318"/>
      <c r="E49" s="318"/>
      <c r="F49" s="318"/>
      <c r="G49" s="318"/>
      <c r="H49" s="318"/>
      <c r="I49" s="318"/>
      <c r="J49" s="319"/>
      <c r="K49" s="193"/>
      <c r="L49" s="193"/>
      <c r="M49" s="192"/>
      <c r="N49" s="73"/>
    </row>
    <row r="50" spans="1:14">
      <c r="A50" s="74"/>
      <c r="B50" s="317"/>
      <c r="C50" s="318"/>
      <c r="D50" s="318"/>
      <c r="E50" s="318"/>
      <c r="F50" s="318"/>
      <c r="G50" s="318"/>
      <c r="H50" s="318"/>
      <c r="I50" s="318"/>
      <c r="J50" s="319"/>
      <c r="K50" s="193"/>
      <c r="L50" s="193"/>
      <c r="M50" s="192"/>
      <c r="N50" s="73"/>
    </row>
    <row r="51" spans="1:14">
      <c r="A51" s="73"/>
      <c r="B51" s="317"/>
      <c r="C51" s="318"/>
      <c r="D51" s="318"/>
      <c r="E51" s="318"/>
      <c r="F51" s="318"/>
      <c r="G51" s="318"/>
      <c r="H51" s="318"/>
      <c r="I51" s="318"/>
      <c r="J51" s="319"/>
      <c r="K51" s="193"/>
      <c r="L51" s="193"/>
      <c r="M51" s="192"/>
      <c r="N51" s="73"/>
    </row>
    <row r="52" spans="1:14">
      <c r="A52" s="73"/>
      <c r="B52" s="317"/>
      <c r="C52" s="318"/>
      <c r="D52" s="318"/>
      <c r="E52" s="318"/>
      <c r="F52" s="318"/>
      <c r="G52" s="318"/>
      <c r="H52" s="318"/>
      <c r="I52" s="318"/>
      <c r="J52" s="319"/>
      <c r="K52" s="193"/>
      <c r="L52" s="193"/>
      <c r="M52" s="192"/>
      <c r="N52" s="73"/>
    </row>
    <row r="53" spans="1:14" ht="21" thickBot="1">
      <c r="A53" s="76"/>
      <c r="B53" s="320"/>
      <c r="C53" s="321"/>
      <c r="D53" s="321"/>
      <c r="E53" s="321"/>
      <c r="F53" s="321"/>
      <c r="G53" s="321"/>
      <c r="H53" s="321"/>
      <c r="I53" s="321"/>
      <c r="J53" s="322"/>
      <c r="K53" s="218"/>
      <c r="L53" s="218"/>
      <c r="M53" s="219"/>
      <c r="N53" s="76"/>
    </row>
    <row r="54" spans="1:14" ht="21" thickTop="1">
      <c r="A54" s="220"/>
      <c r="B54" s="324" t="s">
        <v>176</v>
      </c>
      <c r="C54" s="325"/>
      <c r="D54" s="325"/>
      <c r="E54" s="325"/>
      <c r="F54" s="325"/>
      <c r="G54" s="325"/>
      <c r="H54" s="325"/>
      <c r="I54" s="325"/>
      <c r="J54" s="325"/>
      <c r="K54" s="325"/>
      <c r="L54" s="326"/>
      <c r="M54" s="221"/>
      <c r="N54" s="222"/>
    </row>
    <row r="55" spans="1:14" ht="21" thickBot="1">
      <c r="A55" s="205"/>
      <c r="B55" s="315" t="s">
        <v>323</v>
      </c>
      <c r="C55" s="316"/>
      <c r="D55" s="316"/>
      <c r="E55" s="316"/>
      <c r="F55" s="316"/>
      <c r="G55" s="316"/>
      <c r="H55" s="316"/>
      <c r="I55" s="316"/>
      <c r="J55" s="316"/>
      <c r="K55" s="316"/>
      <c r="L55" s="223" t="s">
        <v>182</v>
      </c>
      <c r="M55" s="224"/>
      <c r="N55" s="208" t="s">
        <v>9</v>
      </c>
    </row>
    <row r="56" spans="1:14" ht="39.950000000000003" customHeight="1" thickTop="1">
      <c r="A56" s="91"/>
      <c r="B56" s="298"/>
      <c r="C56" s="298"/>
      <c r="D56" s="298"/>
      <c r="E56" s="298"/>
      <c r="F56" s="298"/>
      <c r="G56" s="298"/>
      <c r="H56" s="307"/>
      <c r="I56" s="306"/>
      <c r="J56" s="306"/>
      <c r="K56" s="306"/>
      <c r="L56" s="327"/>
      <c r="M56" s="327"/>
      <c r="N56" s="327"/>
    </row>
    <row r="57" spans="1:14" s="61" customFormat="1" ht="18.75">
      <c r="A57" s="170"/>
      <c r="B57" s="296"/>
      <c r="C57" s="296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</row>
    <row r="58" spans="1:14" ht="30" customHeight="1">
      <c r="A58" s="61"/>
      <c r="B58" s="295" t="s">
        <v>318</v>
      </c>
      <c r="C58" s="295"/>
      <c r="D58" s="295"/>
      <c r="E58" s="295"/>
      <c r="F58" s="295"/>
      <c r="G58" s="295"/>
      <c r="H58" s="296" t="s">
        <v>326</v>
      </c>
      <c r="I58" s="296"/>
      <c r="J58" s="296"/>
      <c r="K58" s="296"/>
      <c r="L58" s="305" t="s">
        <v>320</v>
      </c>
      <c r="M58" s="305"/>
      <c r="N58" s="305"/>
    </row>
    <row r="59" spans="1:14" s="61" customFormat="1" ht="18.75">
      <c r="B59" s="295"/>
      <c r="C59" s="295"/>
      <c r="D59" s="295"/>
      <c r="E59" s="295"/>
      <c r="F59" s="295"/>
      <c r="G59" s="295"/>
      <c r="H59" s="296" t="s">
        <v>327</v>
      </c>
      <c r="I59" s="296"/>
      <c r="J59" s="296"/>
      <c r="K59" s="296"/>
      <c r="L59" s="296"/>
      <c r="M59" s="296"/>
      <c r="N59" s="296"/>
    </row>
    <row r="60" spans="1:14" s="61" customFormat="1">
      <c r="A60" s="70"/>
      <c r="B60" s="294"/>
      <c r="C60" s="294"/>
      <c r="D60" s="294"/>
      <c r="E60" s="294"/>
      <c r="F60" s="294"/>
      <c r="G60" s="294"/>
      <c r="H60" s="323" t="s">
        <v>328</v>
      </c>
      <c r="I60" s="323"/>
      <c r="J60" s="323"/>
      <c r="K60" s="323"/>
      <c r="L60" s="294"/>
      <c r="M60" s="294"/>
      <c r="N60" s="294"/>
    </row>
    <row r="61" spans="1:14" ht="30" customHeight="1">
      <c r="B61" s="294"/>
      <c r="C61" s="294"/>
      <c r="D61" s="294"/>
      <c r="E61" s="294"/>
      <c r="F61" s="294"/>
      <c r="G61" s="294"/>
      <c r="H61" s="307"/>
      <c r="I61" s="306"/>
      <c r="J61" s="306"/>
      <c r="K61" s="306"/>
      <c r="L61" s="294"/>
      <c r="M61" s="294"/>
      <c r="N61" s="294"/>
    </row>
  </sheetData>
  <mergeCells count="112">
    <mergeCell ref="B61:G61"/>
    <mergeCell ref="H61:K61"/>
    <mergeCell ref="B47:J47"/>
    <mergeCell ref="B46:J46"/>
    <mergeCell ref="L58:N58"/>
    <mergeCell ref="L59:N59"/>
    <mergeCell ref="B49:J49"/>
    <mergeCell ref="B50:J50"/>
    <mergeCell ref="B51:J51"/>
    <mergeCell ref="B48:J48"/>
    <mergeCell ref="B54:L54"/>
    <mergeCell ref="B55:K55"/>
    <mergeCell ref="L60:N60"/>
    <mergeCell ref="L56:N56"/>
    <mergeCell ref="L61:N61"/>
    <mergeCell ref="B57:G57"/>
    <mergeCell ref="H57:K57"/>
    <mergeCell ref="B60:G60"/>
    <mergeCell ref="H60:K60"/>
    <mergeCell ref="L57:N57"/>
    <mergeCell ref="H58:K58"/>
    <mergeCell ref="H59:K59"/>
    <mergeCell ref="N43:N44"/>
    <mergeCell ref="B43:J44"/>
    <mergeCell ref="K41:L41"/>
    <mergeCell ref="M41:N41"/>
    <mergeCell ref="H34:K34"/>
    <mergeCell ref="H33:K33"/>
    <mergeCell ref="B33:G33"/>
    <mergeCell ref="A36:M36"/>
    <mergeCell ref="A43:A44"/>
    <mergeCell ref="B35:G35"/>
    <mergeCell ref="A40:C40"/>
    <mergeCell ref="D40:H40"/>
    <mergeCell ref="I40:J40"/>
    <mergeCell ref="A37:C37"/>
    <mergeCell ref="A38:C38"/>
    <mergeCell ref="D38:H38"/>
    <mergeCell ref="A39:C39"/>
    <mergeCell ref="H25:K25"/>
    <mergeCell ref="H26:K26"/>
    <mergeCell ref="B34:G34"/>
    <mergeCell ref="L27:N27"/>
    <mergeCell ref="B27:G27"/>
    <mergeCell ref="H29:K29"/>
    <mergeCell ref="L28:N28"/>
    <mergeCell ref="B28:G28"/>
    <mergeCell ref="H41:J41"/>
    <mergeCell ref="B41:G41"/>
    <mergeCell ref="H30:K30"/>
    <mergeCell ref="B59:G59"/>
    <mergeCell ref="B52:J52"/>
    <mergeCell ref="B53:J53"/>
    <mergeCell ref="B56:G56"/>
    <mergeCell ref="H56:K56"/>
    <mergeCell ref="H31:K31"/>
    <mergeCell ref="D39:H39"/>
    <mergeCell ref="H27:K27"/>
    <mergeCell ref="H35:K35"/>
    <mergeCell ref="H28:K28"/>
    <mergeCell ref="B29:G29"/>
    <mergeCell ref="B30:G30"/>
    <mergeCell ref="B31:G31"/>
    <mergeCell ref="B45:J45"/>
    <mergeCell ref="B58:G58"/>
    <mergeCell ref="B26:G26"/>
    <mergeCell ref="B25:G25"/>
    <mergeCell ref="H24:K24"/>
    <mergeCell ref="I21:J21"/>
    <mergeCell ref="B24:G24"/>
    <mergeCell ref="B23:G23"/>
    <mergeCell ref="B10:J10"/>
    <mergeCell ref="B13:J13"/>
    <mergeCell ref="B22:H22"/>
    <mergeCell ref="I22:J22"/>
    <mergeCell ref="K22:N22"/>
    <mergeCell ref="L24:N24"/>
    <mergeCell ref="L23:N23"/>
    <mergeCell ref="H23:K23"/>
    <mergeCell ref="K21:N21"/>
    <mergeCell ref="B21:H21"/>
    <mergeCell ref="B16:H16"/>
    <mergeCell ref="B17:H17"/>
    <mergeCell ref="I16:J16"/>
    <mergeCell ref="I17:J17"/>
    <mergeCell ref="B18:L18"/>
    <mergeCell ref="B19:K19"/>
    <mergeCell ref="L25:N25"/>
    <mergeCell ref="L26:N26"/>
    <mergeCell ref="N8:N9"/>
    <mergeCell ref="M6:N6"/>
    <mergeCell ref="A5:C5"/>
    <mergeCell ref="D5:H5"/>
    <mergeCell ref="I5:J5"/>
    <mergeCell ref="L8:L9"/>
    <mergeCell ref="H6:J6"/>
    <mergeCell ref="K6:L6"/>
    <mergeCell ref="B6:G6"/>
    <mergeCell ref="B8:J9"/>
    <mergeCell ref="A1:M1"/>
    <mergeCell ref="A8:A9"/>
    <mergeCell ref="I14:J14"/>
    <mergeCell ref="I15:J15"/>
    <mergeCell ref="B15:H15"/>
    <mergeCell ref="B14:H14"/>
    <mergeCell ref="B12:J12"/>
    <mergeCell ref="B11:J11"/>
    <mergeCell ref="A2:C2"/>
    <mergeCell ref="A3:C3"/>
    <mergeCell ref="D3:H3"/>
    <mergeCell ref="A4:C4"/>
    <mergeCell ref="D4:H4"/>
  </mergeCells>
  <phoneticPr fontId="2" type="noConversion"/>
  <pageMargins left="0.47244094488188981" right="0.19685039370078741" top="0.98425196850393704" bottom="0.39370078740157483" header="0.19685039370078741" footer="0.39370078740157483"/>
  <pageSetup paperSize="9" orientation="portrait" horizontalDpi="300" verticalDpi="300" r:id="rId1"/>
  <headerFooter alignWithMargins="0">
    <oddHeader>&amp;R&amp;"TH SarabunPSK,ธรรมดา"&amp;12&amp;F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9900"/>
  </sheetPr>
  <dimension ref="A1:K33"/>
  <sheetViews>
    <sheetView tabSelected="1" view="pageBreakPreview" zoomScaleSheetLayoutView="100" workbookViewId="0">
      <selection sqref="A1:XFD1048576"/>
    </sheetView>
  </sheetViews>
  <sheetFormatPr defaultRowHeight="20.25"/>
  <cols>
    <col min="1" max="1" width="7.85546875" style="70" customWidth="1"/>
    <col min="2" max="2" width="1.28515625" style="70" customWidth="1"/>
    <col min="3" max="3" width="4.140625" style="70" customWidth="1"/>
    <col min="4" max="4" width="12.85546875" style="70" customWidth="1"/>
    <col min="5" max="5" width="19.140625" style="70" customWidth="1"/>
    <col min="6" max="6" width="14.7109375" style="70" customWidth="1"/>
    <col min="7" max="7" width="3.28515625" style="70" customWidth="1"/>
    <col min="8" max="8" width="3.85546875" style="89" customWidth="1"/>
    <col min="9" max="9" width="8.42578125" style="89" customWidth="1"/>
    <col min="10" max="10" width="5.85546875" style="89" customWidth="1"/>
    <col min="11" max="11" width="16.85546875" style="70" customWidth="1"/>
    <col min="12" max="12" width="3.28515625" style="70" customWidth="1"/>
    <col min="13" max="16384" width="9.140625" style="70"/>
  </cols>
  <sheetData>
    <row r="1" spans="1:11" s="61" customFormat="1">
      <c r="A1" s="344" t="s">
        <v>313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s="61" customFormat="1" ht="18.75" customHeight="1">
      <c r="A2" s="225" t="s">
        <v>129</v>
      </c>
      <c r="B2" s="225"/>
      <c r="C2" s="225"/>
      <c r="D2" s="347" t="s">
        <v>333</v>
      </c>
      <c r="E2" s="347"/>
      <c r="F2" s="347"/>
      <c r="G2" s="347"/>
      <c r="H2" s="347"/>
      <c r="I2" s="347"/>
      <c r="J2" s="347"/>
      <c r="K2" s="63"/>
    </row>
    <row r="3" spans="1:11" s="61" customFormat="1" ht="18.75" customHeight="1">
      <c r="A3" s="225" t="s">
        <v>314</v>
      </c>
      <c r="B3" s="225"/>
      <c r="C3" s="225"/>
      <c r="D3" s="226"/>
      <c r="E3" s="226"/>
      <c r="F3" s="226"/>
      <c r="G3" s="226"/>
      <c r="H3" s="226"/>
      <c r="I3" s="64" t="s">
        <v>7</v>
      </c>
      <c r="J3" s="348"/>
      <c r="K3" s="348"/>
    </row>
    <row r="4" spans="1:11" s="61" customFormat="1" ht="18.75" customHeight="1">
      <c r="A4" s="225" t="s">
        <v>315</v>
      </c>
      <c r="B4" s="225"/>
      <c r="C4" s="225"/>
      <c r="D4" s="265"/>
      <c r="E4" s="265"/>
      <c r="F4" s="265"/>
      <c r="G4" s="265"/>
      <c r="H4" s="265"/>
      <c r="I4" s="283"/>
      <c r="J4" s="283"/>
      <c r="K4" s="67"/>
    </row>
    <row r="5" spans="1:11" s="61" customFormat="1" ht="18.75" customHeight="1">
      <c r="A5" s="225" t="s">
        <v>316</v>
      </c>
      <c r="B5" s="225"/>
      <c r="C5" s="225"/>
      <c r="D5" s="264"/>
      <c r="E5" s="264"/>
      <c r="F5" s="264"/>
      <c r="G5" s="264"/>
      <c r="H5" s="264"/>
      <c r="I5" s="283"/>
      <c r="J5" s="283"/>
      <c r="K5" s="67"/>
    </row>
    <row r="6" spans="1:11">
      <c r="A6" s="280"/>
      <c r="B6" s="280"/>
      <c r="C6" s="280"/>
      <c r="D6" s="280"/>
      <c r="E6" s="68"/>
      <c r="F6" s="69"/>
      <c r="G6" s="280"/>
      <c r="H6" s="280"/>
      <c r="I6" s="280"/>
      <c r="J6" s="282"/>
      <c r="K6" s="282"/>
    </row>
    <row r="7" spans="1:11" ht="12" customHeight="1" thickBot="1">
      <c r="A7" s="342"/>
      <c r="B7" s="342"/>
      <c r="C7" s="342"/>
      <c r="D7" s="342"/>
      <c r="E7" s="342"/>
      <c r="F7" s="342"/>
      <c r="G7" s="342"/>
      <c r="H7" s="342"/>
      <c r="I7" s="342"/>
      <c r="J7" s="342"/>
      <c r="K7" s="342"/>
    </row>
    <row r="8" spans="1:11" ht="21.75" customHeight="1" thickTop="1">
      <c r="A8" s="345" t="s">
        <v>0</v>
      </c>
      <c r="B8" s="288" t="s">
        <v>1</v>
      </c>
      <c r="C8" s="289"/>
      <c r="D8" s="289"/>
      <c r="E8" s="289"/>
      <c r="F8" s="289"/>
      <c r="G8" s="290"/>
      <c r="H8" s="352" t="s">
        <v>166</v>
      </c>
      <c r="I8" s="353"/>
      <c r="J8" s="354"/>
      <c r="K8" s="345" t="s">
        <v>2</v>
      </c>
    </row>
    <row r="9" spans="1:11" ht="21.75" customHeight="1" thickBot="1">
      <c r="A9" s="346"/>
      <c r="B9" s="291"/>
      <c r="C9" s="292"/>
      <c r="D9" s="292"/>
      <c r="E9" s="292"/>
      <c r="F9" s="292"/>
      <c r="G9" s="293"/>
      <c r="H9" s="355" t="s">
        <v>167</v>
      </c>
      <c r="I9" s="356"/>
      <c r="J9" s="357"/>
      <c r="K9" s="346"/>
    </row>
    <row r="10" spans="1:11" ht="21" thickTop="1">
      <c r="A10" s="71"/>
      <c r="B10" s="338" t="s">
        <v>5</v>
      </c>
      <c r="C10" s="339"/>
      <c r="D10" s="339"/>
      <c r="E10" s="339"/>
      <c r="F10" s="339"/>
      <c r="G10" s="340"/>
      <c r="H10" s="332"/>
      <c r="I10" s="333"/>
      <c r="J10" s="334"/>
      <c r="K10" s="71"/>
    </row>
    <row r="11" spans="1:11">
      <c r="A11" s="72">
        <f>A10+1</f>
        <v>1</v>
      </c>
      <c r="B11" s="279" t="s">
        <v>164</v>
      </c>
      <c r="C11" s="280"/>
      <c r="D11" s="280"/>
      <c r="E11" s="280"/>
      <c r="F11" s="280"/>
      <c r="G11" s="281"/>
      <c r="H11" s="335"/>
      <c r="I11" s="336"/>
      <c r="J11" s="337"/>
      <c r="K11" s="73"/>
    </row>
    <row r="12" spans="1:11">
      <c r="A12" s="72">
        <f>A11+1</f>
        <v>2</v>
      </c>
      <c r="B12" s="279" t="s">
        <v>165</v>
      </c>
      <c r="C12" s="280"/>
      <c r="D12" s="280"/>
      <c r="E12" s="280"/>
      <c r="F12" s="280"/>
      <c r="G12" s="281"/>
      <c r="H12" s="335"/>
      <c r="I12" s="336"/>
      <c r="J12" s="337"/>
      <c r="K12" s="73"/>
    </row>
    <row r="13" spans="1:11">
      <c r="A13" s="72">
        <v>3</v>
      </c>
      <c r="B13" s="279" t="s">
        <v>192</v>
      </c>
      <c r="C13" s="280"/>
      <c r="D13" s="280"/>
      <c r="E13" s="280"/>
      <c r="F13" s="280"/>
      <c r="G13" s="281"/>
      <c r="H13" s="335"/>
      <c r="I13" s="336"/>
      <c r="J13" s="337"/>
      <c r="K13" s="73"/>
    </row>
    <row r="14" spans="1:11">
      <c r="A14" s="74"/>
      <c r="B14" s="317"/>
      <c r="C14" s="318"/>
      <c r="D14" s="318"/>
      <c r="E14" s="318"/>
      <c r="F14" s="318"/>
      <c r="G14" s="319"/>
      <c r="H14" s="335"/>
      <c r="I14" s="336"/>
      <c r="J14" s="337"/>
      <c r="K14" s="73"/>
    </row>
    <row r="15" spans="1:11">
      <c r="A15" s="74"/>
      <c r="B15" s="317"/>
      <c r="C15" s="318"/>
      <c r="D15" s="318"/>
      <c r="E15" s="318"/>
      <c r="F15" s="318"/>
      <c r="G15" s="319"/>
      <c r="H15" s="335"/>
      <c r="I15" s="336"/>
      <c r="J15" s="337"/>
      <c r="K15" s="73"/>
    </row>
    <row r="16" spans="1:11">
      <c r="A16" s="74"/>
      <c r="B16" s="317"/>
      <c r="C16" s="318"/>
      <c r="D16" s="318"/>
      <c r="E16" s="318"/>
      <c r="F16" s="318"/>
      <c r="G16" s="319"/>
      <c r="H16" s="335"/>
      <c r="I16" s="336"/>
      <c r="J16" s="337"/>
      <c r="K16" s="73"/>
    </row>
    <row r="17" spans="1:11">
      <c r="A17" s="74"/>
      <c r="B17" s="317"/>
      <c r="C17" s="318"/>
      <c r="D17" s="318"/>
      <c r="E17" s="318"/>
      <c r="F17" s="318"/>
      <c r="G17" s="319"/>
      <c r="H17" s="335"/>
      <c r="I17" s="336"/>
      <c r="J17" s="337"/>
      <c r="K17" s="73"/>
    </row>
    <row r="18" spans="1:11">
      <c r="A18" s="74"/>
      <c r="B18" s="317"/>
      <c r="C18" s="318"/>
      <c r="D18" s="318"/>
      <c r="E18" s="318"/>
      <c r="F18" s="318"/>
      <c r="G18" s="319"/>
      <c r="H18" s="335"/>
      <c r="I18" s="336"/>
      <c r="J18" s="337"/>
      <c r="K18" s="73"/>
    </row>
    <row r="19" spans="1:11" ht="21" thickBot="1">
      <c r="A19" s="75"/>
      <c r="B19" s="320"/>
      <c r="C19" s="321"/>
      <c r="D19" s="321"/>
      <c r="E19" s="321"/>
      <c r="F19" s="321"/>
      <c r="G19" s="322"/>
      <c r="H19" s="358"/>
      <c r="I19" s="359"/>
      <c r="J19" s="360"/>
      <c r="K19" s="76"/>
    </row>
    <row r="20" spans="1:11" ht="21.75" thickTop="1" thickBot="1">
      <c r="A20" s="266" t="s">
        <v>5</v>
      </c>
      <c r="B20" s="312" t="s">
        <v>8</v>
      </c>
      <c r="C20" s="313"/>
      <c r="D20" s="313"/>
      <c r="E20" s="313"/>
      <c r="F20" s="313"/>
      <c r="G20" s="314"/>
      <c r="H20" s="328"/>
      <c r="I20" s="329"/>
      <c r="J20" s="330"/>
      <c r="K20" s="77" t="s">
        <v>9</v>
      </c>
    </row>
    <row r="21" spans="1:11" ht="21.75" thickTop="1" thickBot="1">
      <c r="A21" s="267"/>
      <c r="B21" s="361" t="s">
        <v>317</v>
      </c>
      <c r="C21" s="362"/>
      <c r="D21" s="362"/>
      <c r="E21" s="362"/>
      <c r="F21" s="362"/>
      <c r="G21" s="362"/>
      <c r="H21" s="362"/>
      <c r="I21" s="362"/>
      <c r="J21" s="362"/>
      <c r="K21" s="78"/>
    </row>
    <row r="22" spans="1:11" ht="30" customHeight="1" thickTop="1">
      <c r="B22" s="331"/>
      <c r="C22" s="331"/>
      <c r="D22" s="331"/>
      <c r="E22" s="341"/>
      <c r="F22" s="341"/>
      <c r="G22" s="79"/>
      <c r="H22" s="341"/>
      <c r="I22" s="341"/>
      <c r="J22" s="341"/>
      <c r="K22" s="341"/>
    </row>
    <row r="23" spans="1:11" s="80" customFormat="1">
      <c r="B23" s="343"/>
      <c r="C23" s="343"/>
      <c r="D23" s="343"/>
      <c r="E23" s="296"/>
      <c r="F23" s="296"/>
      <c r="G23" s="81"/>
      <c r="H23" s="82"/>
      <c r="I23" s="82"/>
      <c r="J23" s="82"/>
      <c r="K23" s="82"/>
    </row>
    <row r="24" spans="1:11" ht="29.25" customHeight="1">
      <c r="A24" s="80"/>
      <c r="B24" s="351"/>
      <c r="C24" s="351"/>
      <c r="D24" s="351"/>
      <c r="E24" s="350"/>
      <c r="F24" s="350"/>
      <c r="G24" s="83"/>
      <c r="H24" s="80"/>
      <c r="I24" s="70"/>
      <c r="J24" s="70"/>
    </row>
    <row r="25" spans="1:11" ht="29.25" customHeight="1">
      <c r="B25" s="84" t="s">
        <v>318</v>
      </c>
      <c r="C25" s="84"/>
      <c r="D25" s="84"/>
      <c r="E25" s="85" t="s">
        <v>319</v>
      </c>
      <c r="F25" s="85"/>
      <c r="G25" s="86" t="s">
        <v>320</v>
      </c>
      <c r="H25" s="70"/>
      <c r="I25" s="70"/>
      <c r="J25" s="70"/>
    </row>
    <row r="26" spans="1:11" ht="29.25" customHeight="1">
      <c r="B26" s="87"/>
      <c r="C26" s="87"/>
      <c r="D26" s="87"/>
      <c r="E26" s="88" t="s">
        <v>321</v>
      </c>
      <c r="F26" s="88"/>
      <c r="G26" s="89"/>
      <c r="H26" s="70"/>
      <c r="I26" s="70"/>
      <c r="J26" s="70"/>
    </row>
    <row r="27" spans="1:11" ht="29.25" customHeight="1">
      <c r="B27" s="84"/>
      <c r="C27" s="84"/>
      <c r="D27" s="84"/>
      <c r="E27" s="85" t="s">
        <v>322</v>
      </c>
      <c r="F27" s="85"/>
      <c r="G27" s="86"/>
      <c r="H27" s="70"/>
      <c r="I27" s="70"/>
      <c r="J27" s="70"/>
    </row>
    <row r="28" spans="1:11">
      <c r="B28" s="306"/>
      <c r="C28" s="306"/>
      <c r="D28" s="306"/>
      <c r="E28" s="296"/>
      <c r="F28" s="296"/>
      <c r="G28" s="81"/>
      <c r="H28" s="90"/>
      <c r="I28" s="90"/>
      <c r="J28" s="90"/>
      <c r="K28" s="91"/>
    </row>
    <row r="29" spans="1:11" ht="30" customHeight="1">
      <c r="B29" s="298"/>
      <c r="C29" s="298"/>
      <c r="D29" s="298"/>
      <c r="E29" s="307"/>
      <c r="F29" s="307"/>
      <c r="G29" s="92"/>
      <c r="H29" s="93"/>
      <c r="I29" s="93"/>
      <c r="J29" s="93"/>
      <c r="K29" s="91"/>
    </row>
    <row r="30" spans="1:11">
      <c r="B30" s="306"/>
      <c r="C30" s="306"/>
      <c r="D30" s="306"/>
      <c r="E30" s="349"/>
      <c r="F30" s="349"/>
      <c r="G30" s="94"/>
      <c r="H30" s="90"/>
      <c r="I30" s="90"/>
      <c r="J30" s="90"/>
      <c r="K30" s="91"/>
    </row>
    <row r="31" spans="1:11" ht="30" customHeight="1">
      <c r="B31" s="298"/>
      <c r="C31" s="298"/>
      <c r="D31" s="298"/>
      <c r="E31" s="307"/>
      <c r="F31" s="307"/>
      <c r="G31" s="92"/>
      <c r="H31" s="93"/>
      <c r="I31" s="93"/>
      <c r="J31" s="93"/>
      <c r="K31" s="91"/>
    </row>
    <row r="32" spans="1:11">
      <c r="B32" s="306"/>
      <c r="C32" s="306"/>
      <c r="D32" s="306"/>
      <c r="E32" s="349"/>
      <c r="F32" s="349"/>
      <c r="G32" s="94"/>
      <c r="H32" s="90"/>
      <c r="I32" s="90"/>
      <c r="J32" s="90"/>
      <c r="K32" s="91"/>
    </row>
    <row r="33" spans="2:11">
      <c r="B33" s="306"/>
      <c r="C33" s="306"/>
      <c r="D33" s="306"/>
      <c r="E33" s="296"/>
      <c r="F33" s="296"/>
      <c r="G33" s="81"/>
      <c r="H33" s="90"/>
      <c r="I33" s="90"/>
      <c r="J33" s="90"/>
      <c r="K33" s="91"/>
    </row>
  </sheetData>
  <mergeCells count="64">
    <mergeCell ref="E24:F24"/>
    <mergeCell ref="B24:D24"/>
    <mergeCell ref="B8:G9"/>
    <mergeCell ref="H8:J8"/>
    <mergeCell ref="H9:J9"/>
    <mergeCell ref="H11:J11"/>
    <mergeCell ref="H19:J19"/>
    <mergeCell ref="B21:J21"/>
    <mergeCell ref="B20:G20"/>
    <mergeCell ref="B16:G16"/>
    <mergeCell ref="B14:G14"/>
    <mergeCell ref="H18:J18"/>
    <mergeCell ref="H16:J16"/>
    <mergeCell ref="B17:G17"/>
    <mergeCell ref="H17:J17"/>
    <mergeCell ref="B19:G19"/>
    <mergeCell ref="B33:D33"/>
    <mergeCell ref="E33:F33"/>
    <mergeCell ref="B32:D32"/>
    <mergeCell ref="E32:F32"/>
    <mergeCell ref="B30:D30"/>
    <mergeCell ref="E31:F31"/>
    <mergeCell ref="B31:D31"/>
    <mergeCell ref="E30:F30"/>
    <mergeCell ref="A1:K1"/>
    <mergeCell ref="A8:A9"/>
    <mergeCell ref="K8:K9"/>
    <mergeCell ref="A3:C3"/>
    <mergeCell ref="A6:D6"/>
    <mergeCell ref="A2:C2"/>
    <mergeCell ref="J6:K6"/>
    <mergeCell ref="D2:J2"/>
    <mergeCell ref="D3:H3"/>
    <mergeCell ref="J3:K3"/>
    <mergeCell ref="I5:J5"/>
    <mergeCell ref="A4:C4"/>
    <mergeCell ref="D4:H4"/>
    <mergeCell ref="I4:J4"/>
    <mergeCell ref="A5:C5"/>
    <mergeCell ref="D5:H5"/>
    <mergeCell ref="B29:D29"/>
    <mergeCell ref="E29:F29"/>
    <mergeCell ref="E22:F22"/>
    <mergeCell ref="A7:K7"/>
    <mergeCell ref="G6:I6"/>
    <mergeCell ref="B23:D23"/>
    <mergeCell ref="B28:D28"/>
    <mergeCell ref="E28:F28"/>
    <mergeCell ref="A20:A21"/>
    <mergeCell ref="B18:G18"/>
    <mergeCell ref="H22:K22"/>
    <mergeCell ref="B12:G12"/>
    <mergeCell ref="B13:G13"/>
    <mergeCell ref="H12:J12"/>
    <mergeCell ref="H13:J13"/>
    <mergeCell ref="H14:J14"/>
    <mergeCell ref="E23:F23"/>
    <mergeCell ref="H20:J20"/>
    <mergeCell ref="B22:D22"/>
    <mergeCell ref="H10:J10"/>
    <mergeCell ref="B15:G15"/>
    <mergeCell ref="H15:J15"/>
    <mergeCell ref="B10:G10"/>
    <mergeCell ref="B11:G11"/>
  </mergeCells>
  <phoneticPr fontId="2" type="noConversion"/>
  <pageMargins left="0.59055118110236227" right="0.19685039370078741" top="1.0629921259842521" bottom="0.6692913385826772" header="0.19685039370078741" footer="0.51181102362204722"/>
  <pageSetup paperSize="9" scale="97" orientation="portrait" horizontalDpi="300" verticalDpi="300" r:id="rId1"/>
  <headerFooter alignWithMargins="0">
    <oddHeader>&amp;R&amp;"TH SarabunPSK,ธรรมดา"&amp;12&amp;F &amp;14
แบบ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>
    <tabColor rgb="FF7030A0"/>
  </sheetPr>
  <dimension ref="D1:V41"/>
  <sheetViews>
    <sheetView showGridLines="0" showRowColHeaders="0" showOutlineSymbols="0" workbookViewId="0">
      <selection activeCell="N4" sqref="N4:O4"/>
    </sheetView>
  </sheetViews>
  <sheetFormatPr defaultRowHeight="20.25"/>
  <cols>
    <col min="1" max="2" width="9.140625" style="1"/>
    <col min="3" max="3" width="3.7109375" style="1" customWidth="1"/>
    <col min="4" max="4" width="12.7109375" style="1" customWidth="1"/>
    <col min="5" max="5" width="12.7109375" style="3" customWidth="1"/>
    <col min="6" max="10" width="10.85546875" style="1" hidden="1" customWidth="1"/>
    <col min="11" max="13" width="12.7109375" style="3" customWidth="1"/>
    <col min="14" max="15" width="12.7109375" style="1" customWidth="1"/>
    <col min="16" max="16" width="13.5703125" style="1" customWidth="1"/>
    <col min="17" max="17" width="4.28515625" style="1" customWidth="1"/>
    <col min="18" max="18" width="9.140625" style="5" hidden="1" customWidth="1"/>
    <col min="19" max="19" width="13.5703125" style="5" hidden="1" customWidth="1"/>
    <col min="20" max="20" width="14.140625" style="6" hidden="1" customWidth="1"/>
    <col min="21" max="21" width="11.42578125" style="5" hidden="1" customWidth="1"/>
    <col min="22" max="22" width="9.140625" style="5"/>
    <col min="23" max="16384" width="9.140625" style="1"/>
  </cols>
  <sheetData>
    <row r="1" spans="4:22" ht="17.100000000000001" customHeight="1" thickBot="1">
      <c r="D1" s="2"/>
      <c r="P1" s="4" t="s">
        <v>207</v>
      </c>
    </row>
    <row r="2" spans="4:22" ht="23.25">
      <c r="D2" s="7"/>
      <c r="E2" s="7"/>
      <c r="F2" s="8"/>
      <c r="G2" s="8"/>
      <c r="H2" s="8"/>
      <c r="I2" s="8"/>
      <c r="J2" s="8"/>
      <c r="K2" s="366" t="s">
        <v>208</v>
      </c>
      <c r="L2" s="366"/>
      <c r="M2" s="366"/>
      <c r="N2" s="366"/>
      <c r="O2" s="366"/>
      <c r="P2" s="366"/>
    </row>
    <row r="3" spans="4:22" ht="8.25" customHeight="1">
      <c r="D3" s="7"/>
      <c r="E3" s="7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4:22">
      <c r="D4" s="10"/>
      <c r="E4" s="11"/>
      <c r="F4" s="12"/>
      <c r="G4" s="12"/>
      <c r="H4" s="12"/>
      <c r="I4" s="12"/>
      <c r="J4" s="12"/>
      <c r="K4" s="13"/>
      <c r="L4" s="367" t="s">
        <v>171</v>
      </c>
      <c r="M4" s="367"/>
      <c r="N4" s="368">
        <f>'ปร.4(ก)'!L28</f>
        <v>0</v>
      </c>
      <c r="O4" s="368"/>
      <c r="P4" s="14" t="s">
        <v>206</v>
      </c>
      <c r="S4" s="15"/>
      <c r="T4" s="16"/>
      <c r="U4" s="15"/>
    </row>
    <row r="5" spans="4:22">
      <c r="D5" s="10"/>
      <c r="E5" s="17"/>
      <c r="F5" s="18"/>
      <c r="G5" s="18"/>
      <c r="H5" s="18"/>
      <c r="I5" s="18"/>
      <c r="J5" s="18"/>
      <c r="K5" s="18"/>
      <c r="L5" s="367" t="s">
        <v>209</v>
      </c>
      <c r="M5" s="367"/>
      <c r="N5" s="369">
        <f>IF(N4=0,0,IF(N4&lt;=1000000,P16,IF(N4=500000000,P38,IF(N4&gt;500000000,P39,U11))))</f>
        <v>0</v>
      </c>
      <c r="O5" s="369"/>
      <c r="P5" s="14"/>
      <c r="S5" s="15"/>
      <c r="T5" s="16"/>
      <c r="U5" s="15" t="s">
        <v>210</v>
      </c>
    </row>
    <row r="6" spans="4:22" ht="21" customHeight="1">
      <c r="D6" s="363" t="s">
        <v>211</v>
      </c>
      <c r="E6" s="364"/>
      <c r="F6" s="19"/>
      <c r="G6" s="19"/>
      <c r="H6" s="19"/>
      <c r="I6" s="19"/>
      <c r="J6" s="19"/>
      <c r="K6" s="19"/>
      <c r="L6" s="13" t="s">
        <v>212</v>
      </c>
      <c r="M6" s="13"/>
      <c r="N6" s="365">
        <f>ROUND((N5*N4),2)</f>
        <v>0</v>
      </c>
      <c r="O6" s="365"/>
      <c r="P6" s="14" t="s">
        <v>206</v>
      </c>
      <c r="S6" s="15" t="s">
        <v>213</v>
      </c>
      <c r="T6" s="20">
        <f>N4/1000000</f>
        <v>0</v>
      </c>
      <c r="U6" s="15"/>
    </row>
    <row r="7" spans="4:22" ht="9" customHeight="1" thickBot="1">
      <c r="D7" s="10"/>
      <c r="E7" s="11"/>
      <c r="F7" s="21"/>
      <c r="G7" s="21"/>
      <c r="H7" s="21"/>
      <c r="I7" s="21"/>
      <c r="J7" s="21"/>
      <c r="K7" s="13"/>
      <c r="L7" s="13"/>
      <c r="M7" s="13"/>
      <c r="N7" s="22"/>
      <c r="O7" s="22"/>
      <c r="P7" s="12"/>
      <c r="S7" s="15" t="s">
        <v>214</v>
      </c>
      <c r="T7" s="16" t="e">
        <f>VLOOKUP(T6,D17:D38,1)</f>
        <v>#N/A</v>
      </c>
      <c r="U7" s="15" t="e">
        <f>VLOOKUP(T7,$D$17:$P$38,13,FALSE)</f>
        <v>#N/A</v>
      </c>
    </row>
    <row r="8" spans="4:22" ht="9.75" hidden="1" customHeight="1">
      <c r="D8" s="370"/>
      <c r="E8" s="370"/>
      <c r="F8" s="371"/>
      <c r="G8" s="371"/>
      <c r="H8" s="371"/>
      <c r="I8" s="371"/>
      <c r="J8" s="371"/>
      <c r="K8" s="370"/>
      <c r="L8" s="370"/>
      <c r="M8" s="370"/>
      <c r="N8" s="370"/>
      <c r="O8" s="370"/>
      <c r="P8" s="370"/>
      <c r="S8" s="15" t="s">
        <v>215</v>
      </c>
      <c r="T8" s="23" t="e">
        <f>MATCH(T7,D17:D38)</f>
        <v>#N/A</v>
      </c>
      <c r="U8" s="15"/>
    </row>
    <row r="9" spans="4:22" s="24" customFormat="1" ht="22.5" customHeight="1">
      <c r="D9" s="366" t="s">
        <v>216</v>
      </c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R9" s="25"/>
      <c r="S9" s="26" t="s">
        <v>217</v>
      </c>
      <c r="T9" s="23" t="e">
        <f>T8+1</f>
        <v>#N/A</v>
      </c>
      <c r="U9" s="26"/>
      <c r="V9" s="25"/>
    </row>
    <row r="10" spans="4:22" ht="5.0999999999999996" customHeight="1"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27"/>
      <c r="S10" s="15" t="s">
        <v>218</v>
      </c>
      <c r="T10" s="23" t="e">
        <f>INDEX(D17:D38,T9)</f>
        <v>#N/A</v>
      </c>
      <c r="U10" s="15" t="e">
        <f>VLOOKUP(T10,$D$17:$P$38,13,FALSE)</f>
        <v>#N/A</v>
      </c>
    </row>
    <row r="11" spans="4:22">
      <c r="D11" s="10" t="s">
        <v>219</v>
      </c>
      <c r="E11" s="11"/>
      <c r="F11" s="10"/>
      <c r="G11" s="10"/>
      <c r="H11" s="10"/>
      <c r="I11" s="10"/>
      <c r="J11" s="10"/>
      <c r="K11" s="28">
        <v>0</v>
      </c>
      <c r="L11" s="11" t="s">
        <v>220</v>
      </c>
      <c r="M11" s="11" t="s">
        <v>191</v>
      </c>
      <c r="N11" s="10"/>
      <c r="O11" s="29">
        <v>7</v>
      </c>
      <c r="P11" s="10" t="s">
        <v>220</v>
      </c>
      <c r="S11" s="15" t="s">
        <v>221</v>
      </c>
      <c r="T11" s="23"/>
      <c r="U11" s="15" t="e">
        <f>ROUND((U7-((U7-U10)*(T6-T7)/(T10-T7))),4)</f>
        <v>#N/A</v>
      </c>
    </row>
    <row r="12" spans="4:22">
      <c r="D12" s="10" t="s">
        <v>222</v>
      </c>
      <c r="E12" s="11"/>
      <c r="F12" s="10"/>
      <c r="G12" s="10"/>
      <c r="H12" s="10"/>
      <c r="I12" s="10"/>
      <c r="J12" s="10"/>
      <c r="K12" s="30">
        <v>0</v>
      </c>
      <c r="L12" s="11" t="s">
        <v>220</v>
      </c>
      <c r="M12" s="11" t="s">
        <v>223</v>
      </c>
      <c r="N12" s="10"/>
      <c r="O12" s="31">
        <v>7</v>
      </c>
      <c r="P12" s="10" t="s">
        <v>220</v>
      </c>
      <c r="S12" s="15">
        <v>0</v>
      </c>
      <c r="T12" s="32">
        <v>5</v>
      </c>
      <c r="U12" s="15">
        <v>7</v>
      </c>
    </row>
    <row r="13" spans="4:22" ht="5.0999999999999996" customHeight="1" thickBot="1">
      <c r="D13" s="33"/>
      <c r="E13" s="34"/>
      <c r="F13" s="33"/>
      <c r="G13" s="33"/>
      <c r="H13" s="33"/>
      <c r="I13" s="33"/>
      <c r="J13" s="33"/>
      <c r="K13" s="34"/>
      <c r="L13" s="34"/>
      <c r="M13" s="34"/>
      <c r="N13" s="33"/>
      <c r="O13" s="34"/>
      <c r="P13" s="33"/>
      <c r="S13" s="15">
        <v>5</v>
      </c>
      <c r="T13" s="32">
        <v>6</v>
      </c>
      <c r="U13" s="15">
        <v>10</v>
      </c>
    </row>
    <row r="14" spans="4:22" ht="21">
      <c r="D14" s="372" t="s">
        <v>224</v>
      </c>
      <c r="E14" s="374" t="s">
        <v>225</v>
      </c>
      <c r="F14" s="375"/>
      <c r="G14" s="375"/>
      <c r="H14" s="375"/>
      <c r="I14" s="375"/>
      <c r="J14" s="375"/>
      <c r="K14" s="375"/>
      <c r="L14" s="375"/>
      <c r="M14" s="375"/>
      <c r="N14" s="374" t="s">
        <v>226</v>
      </c>
      <c r="O14" s="374" t="s">
        <v>227</v>
      </c>
      <c r="P14" s="377" t="s">
        <v>228</v>
      </c>
      <c r="S14" s="15">
        <v>10</v>
      </c>
      <c r="T14" s="35">
        <v>7</v>
      </c>
      <c r="U14" s="15"/>
    </row>
    <row r="15" spans="4:22" ht="41.25" customHeight="1" thickBot="1">
      <c r="D15" s="373"/>
      <c r="E15" s="36" t="s">
        <v>229</v>
      </c>
      <c r="F15" s="37" t="s">
        <v>230</v>
      </c>
      <c r="G15" s="37" t="s">
        <v>231</v>
      </c>
      <c r="H15" s="37" t="s">
        <v>232</v>
      </c>
      <c r="I15" s="37" t="s">
        <v>233</v>
      </c>
      <c r="J15" s="37" t="s">
        <v>234</v>
      </c>
      <c r="K15" s="36" t="s">
        <v>235</v>
      </c>
      <c r="L15" s="36" t="s">
        <v>236</v>
      </c>
      <c r="M15" s="36" t="s">
        <v>237</v>
      </c>
      <c r="N15" s="376"/>
      <c r="O15" s="376"/>
      <c r="P15" s="378"/>
      <c r="S15" s="15">
        <v>15</v>
      </c>
      <c r="T15" s="35">
        <v>8</v>
      </c>
      <c r="U15" s="15"/>
    </row>
    <row r="16" spans="4:22">
      <c r="D16" s="38" t="s">
        <v>238</v>
      </c>
      <c r="E16" s="39">
        <v>12.266</v>
      </c>
      <c r="F16" s="40">
        <v>6</v>
      </c>
      <c r="G16" s="40">
        <v>3</v>
      </c>
      <c r="H16" s="41">
        <f>$K$11</f>
        <v>0</v>
      </c>
      <c r="I16" s="41">
        <f>$K$12</f>
        <v>0</v>
      </c>
      <c r="J16" s="42">
        <f>$O$11</f>
        <v>7</v>
      </c>
      <c r="K16" s="39">
        <f>(-1)*(J16/12)*((I16/100)+((F16+G16-1)*(H16/100))-(((H16+I16)/100)*((F16+1)/2))-(G16-1))</f>
        <v>1.1666666666666667</v>
      </c>
      <c r="L16" s="39">
        <v>5.5</v>
      </c>
      <c r="M16" s="39">
        <f>E16+K16+L16</f>
        <v>18.932666666666666</v>
      </c>
      <c r="N16" s="43">
        <f>1+(M16/100)</f>
        <v>1.1893266666666666</v>
      </c>
      <c r="O16" s="39">
        <f>1+($O$12/100)</f>
        <v>1.07</v>
      </c>
      <c r="P16" s="44">
        <f>ROUND(N16*O16,4)</f>
        <v>1.2726</v>
      </c>
      <c r="S16" s="15"/>
      <c r="T16" s="32">
        <v>9</v>
      </c>
      <c r="U16" s="15"/>
    </row>
    <row r="17" spans="4:21">
      <c r="D17" s="45">
        <v>1</v>
      </c>
      <c r="E17" s="46">
        <v>12.266</v>
      </c>
      <c r="F17" s="47">
        <v>6</v>
      </c>
      <c r="G17" s="47">
        <v>3</v>
      </c>
      <c r="H17" s="48">
        <f t="shared" ref="H17:H39" si="0">$K$11</f>
        <v>0</v>
      </c>
      <c r="I17" s="48">
        <f t="shared" ref="I17:I39" si="1">$K$12</f>
        <v>0</v>
      </c>
      <c r="J17" s="49">
        <f t="shared" ref="J17:J39" si="2">$O$11</f>
        <v>7</v>
      </c>
      <c r="K17" s="46">
        <f t="shared" ref="K17:K39" si="3">(-1)*(J17/12)*((I17/100)+((F17+G17-1)*(H17/100))-(((H17+I17)/100)*((F17+1)/2))-(G17-1))</f>
        <v>1.1666666666666667</v>
      </c>
      <c r="L17" s="46">
        <v>5.5</v>
      </c>
      <c r="M17" s="46">
        <f t="shared" ref="M17:M39" si="4">E17+K17+L17</f>
        <v>18.932666666666666</v>
      </c>
      <c r="N17" s="50">
        <f t="shared" ref="N17:N39" si="5">1+(M17/100)</f>
        <v>1.1893266666666666</v>
      </c>
      <c r="O17" s="46">
        <f t="shared" ref="O17:O39" si="6">1+($O$12/100)</f>
        <v>1.07</v>
      </c>
      <c r="P17" s="51">
        <f t="shared" ref="P17:P39" si="7">ROUND(N17*O17,4)</f>
        <v>1.2726</v>
      </c>
      <c r="S17" s="15"/>
      <c r="T17" s="32">
        <v>10</v>
      </c>
      <c r="U17" s="15"/>
    </row>
    <row r="18" spans="4:21">
      <c r="D18" s="45">
        <v>2</v>
      </c>
      <c r="E18" s="46">
        <v>12.0383</v>
      </c>
      <c r="F18" s="47">
        <v>9</v>
      </c>
      <c r="G18" s="47">
        <v>3</v>
      </c>
      <c r="H18" s="48">
        <f t="shared" si="0"/>
        <v>0</v>
      </c>
      <c r="I18" s="48">
        <f t="shared" si="1"/>
        <v>0</v>
      </c>
      <c r="J18" s="49">
        <f t="shared" si="2"/>
        <v>7</v>
      </c>
      <c r="K18" s="46">
        <f t="shared" si="3"/>
        <v>1.1666666666666667</v>
      </c>
      <c r="L18" s="46">
        <v>5.5</v>
      </c>
      <c r="M18" s="46">
        <f t="shared" si="4"/>
        <v>18.704966666666664</v>
      </c>
      <c r="N18" s="50">
        <f t="shared" si="5"/>
        <v>1.1870496666666666</v>
      </c>
      <c r="O18" s="46">
        <f t="shared" si="6"/>
        <v>1.07</v>
      </c>
      <c r="P18" s="51">
        <f t="shared" si="7"/>
        <v>1.2701</v>
      </c>
    </row>
    <row r="19" spans="4:21">
      <c r="D19" s="45">
        <v>5</v>
      </c>
      <c r="E19" s="46">
        <v>11.94</v>
      </c>
      <c r="F19" s="47">
        <v>12</v>
      </c>
      <c r="G19" s="47">
        <v>3</v>
      </c>
      <c r="H19" s="48">
        <f t="shared" si="0"/>
        <v>0</v>
      </c>
      <c r="I19" s="48">
        <f t="shared" si="1"/>
        <v>0</v>
      </c>
      <c r="J19" s="49">
        <f t="shared" si="2"/>
        <v>7</v>
      </c>
      <c r="K19" s="46">
        <f t="shared" si="3"/>
        <v>1.1666666666666667</v>
      </c>
      <c r="L19" s="46">
        <v>5.5</v>
      </c>
      <c r="M19" s="46">
        <f t="shared" si="4"/>
        <v>18.606666666666666</v>
      </c>
      <c r="N19" s="50">
        <f t="shared" si="5"/>
        <v>1.1860666666666666</v>
      </c>
      <c r="O19" s="46">
        <f t="shared" si="6"/>
        <v>1.07</v>
      </c>
      <c r="P19" s="51">
        <f t="shared" si="7"/>
        <v>1.2690999999999999</v>
      </c>
    </row>
    <row r="20" spans="4:21">
      <c r="D20" s="45">
        <v>10</v>
      </c>
      <c r="E20" s="46">
        <v>11.7523</v>
      </c>
      <c r="F20" s="47">
        <v>15</v>
      </c>
      <c r="G20" s="47">
        <v>3</v>
      </c>
      <c r="H20" s="48">
        <f t="shared" si="0"/>
        <v>0</v>
      </c>
      <c r="I20" s="48">
        <f t="shared" si="1"/>
        <v>0</v>
      </c>
      <c r="J20" s="49">
        <f t="shared" si="2"/>
        <v>7</v>
      </c>
      <c r="K20" s="46">
        <f t="shared" si="3"/>
        <v>1.1666666666666667</v>
      </c>
      <c r="L20" s="46">
        <v>5</v>
      </c>
      <c r="M20" s="46">
        <f t="shared" si="4"/>
        <v>17.918966666666666</v>
      </c>
      <c r="N20" s="50">
        <f t="shared" si="5"/>
        <v>1.1791896666666666</v>
      </c>
      <c r="O20" s="46">
        <f t="shared" si="6"/>
        <v>1.07</v>
      </c>
      <c r="P20" s="51">
        <f t="shared" si="7"/>
        <v>1.2617</v>
      </c>
    </row>
    <row r="21" spans="4:21">
      <c r="D21" s="45">
        <v>15</v>
      </c>
      <c r="E21" s="46">
        <v>8.1312999999999995</v>
      </c>
      <c r="F21" s="47">
        <v>15</v>
      </c>
      <c r="G21" s="47">
        <v>3</v>
      </c>
      <c r="H21" s="48">
        <f t="shared" si="0"/>
        <v>0</v>
      </c>
      <c r="I21" s="48">
        <f t="shared" si="1"/>
        <v>0</v>
      </c>
      <c r="J21" s="49">
        <f t="shared" si="2"/>
        <v>7</v>
      </c>
      <c r="K21" s="46">
        <f t="shared" si="3"/>
        <v>1.1666666666666667</v>
      </c>
      <c r="L21" s="46">
        <v>5</v>
      </c>
      <c r="M21" s="46">
        <f t="shared" si="4"/>
        <v>14.297966666666666</v>
      </c>
      <c r="N21" s="50">
        <f t="shared" si="5"/>
        <v>1.1429796666666667</v>
      </c>
      <c r="O21" s="46">
        <f t="shared" si="6"/>
        <v>1.07</v>
      </c>
      <c r="P21" s="51">
        <f t="shared" si="7"/>
        <v>1.2230000000000001</v>
      </c>
    </row>
    <row r="22" spans="4:21">
      <c r="D22" s="45">
        <v>20</v>
      </c>
      <c r="E22" s="46">
        <v>8.1222999999999992</v>
      </c>
      <c r="F22" s="47">
        <v>16</v>
      </c>
      <c r="G22" s="47">
        <v>3</v>
      </c>
      <c r="H22" s="48">
        <f t="shared" si="0"/>
        <v>0</v>
      </c>
      <c r="I22" s="48">
        <f t="shared" si="1"/>
        <v>0</v>
      </c>
      <c r="J22" s="49">
        <f t="shared" si="2"/>
        <v>7</v>
      </c>
      <c r="K22" s="46">
        <f t="shared" si="3"/>
        <v>1.1666666666666667</v>
      </c>
      <c r="L22" s="46">
        <v>5</v>
      </c>
      <c r="M22" s="46">
        <f t="shared" si="4"/>
        <v>14.288966666666665</v>
      </c>
      <c r="N22" s="50">
        <f t="shared" si="5"/>
        <v>1.1428896666666666</v>
      </c>
      <c r="O22" s="46">
        <f t="shared" si="6"/>
        <v>1.07</v>
      </c>
      <c r="P22" s="51">
        <f t="shared" si="7"/>
        <v>1.2229000000000001</v>
      </c>
    </row>
    <row r="23" spans="4:21">
      <c r="D23" s="45">
        <v>25</v>
      </c>
      <c r="E23" s="46">
        <v>8.1006</v>
      </c>
      <c r="F23" s="47">
        <v>16</v>
      </c>
      <c r="G23" s="47">
        <v>3</v>
      </c>
      <c r="H23" s="48">
        <f t="shared" si="0"/>
        <v>0</v>
      </c>
      <c r="I23" s="48">
        <f t="shared" si="1"/>
        <v>0</v>
      </c>
      <c r="J23" s="49">
        <f t="shared" si="2"/>
        <v>7</v>
      </c>
      <c r="K23" s="46">
        <f t="shared" si="3"/>
        <v>1.1666666666666667</v>
      </c>
      <c r="L23" s="46">
        <v>4.5</v>
      </c>
      <c r="M23" s="46">
        <f t="shared" si="4"/>
        <v>13.767266666666666</v>
      </c>
      <c r="N23" s="50">
        <f t="shared" si="5"/>
        <v>1.1376726666666666</v>
      </c>
      <c r="O23" s="46">
        <f t="shared" si="6"/>
        <v>1.07</v>
      </c>
      <c r="P23" s="51">
        <f t="shared" si="7"/>
        <v>1.2173</v>
      </c>
    </row>
    <row r="24" spans="4:21">
      <c r="D24" s="45">
        <v>30</v>
      </c>
      <c r="E24" s="46">
        <v>7.4490999999999996</v>
      </c>
      <c r="F24" s="47">
        <v>17</v>
      </c>
      <c r="G24" s="47">
        <v>3</v>
      </c>
      <c r="H24" s="48">
        <f t="shared" si="0"/>
        <v>0</v>
      </c>
      <c r="I24" s="48">
        <f t="shared" si="1"/>
        <v>0</v>
      </c>
      <c r="J24" s="49">
        <f t="shared" si="2"/>
        <v>7</v>
      </c>
      <c r="K24" s="46">
        <f t="shared" si="3"/>
        <v>1.1666666666666667</v>
      </c>
      <c r="L24" s="46">
        <v>4.5</v>
      </c>
      <c r="M24" s="46">
        <f t="shared" si="4"/>
        <v>13.115766666666666</v>
      </c>
      <c r="N24" s="50">
        <f t="shared" si="5"/>
        <v>1.1311576666666667</v>
      </c>
      <c r="O24" s="46">
        <f t="shared" si="6"/>
        <v>1.07</v>
      </c>
      <c r="P24" s="51">
        <f t="shared" si="7"/>
        <v>1.2102999999999999</v>
      </c>
    </row>
    <row r="25" spans="4:21">
      <c r="D25" s="45">
        <v>40</v>
      </c>
      <c r="E25" s="46">
        <v>7.2249999999999996</v>
      </c>
      <c r="F25" s="47">
        <v>17</v>
      </c>
      <c r="G25" s="47">
        <v>3</v>
      </c>
      <c r="H25" s="48">
        <f t="shared" si="0"/>
        <v>0</v>
      </c>
      <c r="I25" s="48">
        <f t="shared" si="1"/>
        <v>0</v>
      </c>
      <c r="J25" s="49">
        <f t="shared" si="2"/>
        <v>7</v>
      </c>
      <c r="K25" s="46">
        <f t="shared" si="3"/>
        <v>1.1666666666666667</v>
      </c>
      <c r="L25" s="46">
        <v>4.5</v>
      </c>
      <c r="M25" s="46">
        <f t="shared" si="4"/>
        <v>12.891666666666666</v>
      </c>
      <c r="N25" s="50">
        <f t="shared" si="5"/>
        <v>1.1289166666666666</v>
      </c>
      <c r="O25" s="46">
        <f t="shared" si="6"/>
        <v>1.07</v>
      </c>
      <c r="P25" s="51">
        <f t="shared" si="7"/>
        <v>1.2079</v>
      </c>
    </row>
    <row r="26" spans="4:21">
      <c r="D26" s="45">
        <v>50</v>
      </c>
      <c r="E26" s="46">
        <v>7.2202000000000002</v>
      </c>
      <c r="F26" s="47">
        <v>18</v>
      </c>
      <c r="G26" s="47">
        <v>3</v>
      </c>
      <c r="H26" s="48">
        <f t="shared" si="0"/>
        <v>0</v>
      </c>
      <c r="I26" s="48">
        <f t="shared" si="1"/>
        <v>0</v>
      </c>
      <c r="J26" s="49">
        <f t="shared" si="2"/>
        <v>7</v>
      </c>
      <c r="K26" s="46">
        <f t="shared" si="3"/>
        <v>1.1666666666666667</v>
      </c>
      <c r="L26" s="46">
        <v>4.5</v>
      </c>
      <c r="M26" s="46">
        <f t="shared" si="4"/>
        <v>12.886866666666666</v>
      </c>
      <c r="N26" s="50">
        <f t="shared" si="5"/>
        <v>1.1288686666666667</v>
      </c>
      <c r="O26" s="46">
        <f t="shared" si="6"/>
        <v>1.07</v>
      </c>
      <c r="P26" s="51">
        <f t="shared" si="7"/>
        <v>1.2079</v>
      </c>
    </row>
    <row r="27" spans="4:21">
      <c r="D27" s="45">
        <v>60</v>
      </c>
      <c r="E27" s="46">
        <v>6.7961</v>
      </c>
      <c r="F27" s="47">
        <v>18</v>
      </c>
      <c r="G27" s="47">
        <v>3</v>
      </c>
      <c r="H27" s="48">
        <f t="shared" si="0"/>
        <v>0</v>
      </c>
      <c r="I27" s="48">
        <f t="shared" si="1"/>
        <v>0</v>
      </c>
      <c r="J27" s="49">
        <f t="shared" si="2"/>
        <v>7</v>
      </c>
      <c r="K27" s="46">
        <f t="shared" si="3"/>
        <v>1.1666666666666667</v>
      </c>
      <c r="L27" s="46">
        <v>4</v>
      </c>
      <c r="M27" s="46">
        <f t="shared" si="4"/>
        <v>11.962766666666667</v>
      </c>
      <c r="N27" s="50">
        <f t="shared" si="5"/>
        <v>1.1196276666666667</v>
      </c>
      <c r="O27" s="46">
        <f t="shared" si="6"/>
        <v>1.07</v>
      </c>
      <c r="P27" s="51">
        <f t="shared" si="7"/>
        <v>1.198</v>
      </c>
    </row>
    <row r="28" spans="4:21">
      <c r="D28" s="45">
        <v>70</v>
      </c>
      <c r="E28" s="46">
        <v>6.7758000000000003</v>
      </c>
      <c r="F28" s="47">
        <v>20</v>
      </c>
      <c r="G28" s="47">
        <v>3</v>
      </c>
      <c r="H28" s="48">
        <f t="shared" si="0"/>
        <v>0</v>
      </c>
      <c r="I28" s="48">
        <f t="shared" si="1"/>
        <v>0</v>
      </c>
      <c r="J28" s="49">
        <f t="shared" si="2"/>
        <v>7</v>
      </c>
      <c r="K28" s="46">
        <f t="shared" si="3"/>
        <v>1.1666666666666667</v>
      </c>
      <c r="L28" s="46">
        <v>4</v>
      </c>
      <c r="M28" s="46">
        <f t="shared" si="4"/>
        <v>11.942466666666668</v>
      </c>
      <c r="N28" s="50">
        <f t="shared" si="5"/>
        <v>1.1194246666666667</v>
      </c>
      <c r="O28" s="46">
        <f t="shared" si="6"/>
        <v>1.07</v>
      </c>
      <c r="P28" s="51">
        <f t="shared" si="7"/>
        <v>1.1978</v>
      </c>
    </row>
    <row r="29" spans="4:21">
      <c r="D29" s="45">
        <v>80</v>
      </c>
      <c r="E29" s="46">
        <v>6.7758000000000003</v>
      </c>
      <c r="F29" s="47">
        <v>20</v>
      </c>
      <c r="G29" s="47">
        <v>3</v>
      </c>
      <c r="H29" s="48">
        <f t="shared" si="0"/>
        <v>0</v>
      </c>
      <c r="I29" s="48">
        <f t="shared" si="1"/>
        <v>0</v>
      </c>
      <c r="J29" s="49">
        <f t="shared" si="2"/>
        <v>7</v>
      </c>
      <c r="K29" s="46">
        <f t="shared" si="3"/>
        <v>1.1666666666666667</v>
      </c>
      <c r="L29" s="46">
        <v>4</v>
      </c>
      <c r="M29" s="46">
        <f t="shared" si="4"/>
        <v>11.942466666666668</v>
      </c>
      <c r="N29" s="50">
        <f t="shared" si="5"/>
        <v>1.1194246666666667</v>
      </c>
      <c r="O29" s="46">
        <f t="shared" si="6"/>
        <v>1.07</v>
      </c>
      <c r="P29" s="51">
        <f t="shared" si="7"/>
        <v>1.1978</v>
      </c>
    </row>
    <row r="30" spans="4:21">
      <c r="D30" s="45">
        <v>90</v>
      </c>
      <c r="E30" s="46">
        <v>6.5411999999999999</v>
      </c>
      <c r="F30" s="47">
        <v>20</v>
      </c>
      <c r="G30" s="47">
        <v>3</v>
      </c>
      <c r="H30" s="48">
        <f t="shared" si="0"/>
        <v>0</v>
      </c>
      <c r="I30" s="48">
        <f t="shared" si="1"/>
        <v>0</v>
      </c>
      <c r="J30" s="49">
        <f t="shared" si="2"/>
        <v>7</v>
      </c>
      <c r="K30" s="46">
        <f t="shared" si="3"/>
        <v>1.1666666666666667</v>
      </c>
      <c r="L30" s="46">
        <v>4</v>
      </c>
      <c r="M30" s="46">
        <f t="shared" si="4"/>
        <v>11.707866666666668</v>
      </c>
      <c r="N30" s="50">
        <f t="shared" si="5"/>
        <v>1.1170786666666668</v>
      </c>
      <c r="O30" s="46">
        <f t="shared" si="6"/>
        <v>1.07</v>
      </c>
      <c r="P30" s="51">
        <f t="shared" si="7"/>
        <v>1.1953</v>
      </c>
    </row>
    <row r="31" spans="4:21">
      <c r="D31" s="45">
        <v>100</v>
      </c>
      <c r="E31" s="46">
        <v>6.5411999999999999</v>
      </c>
      <c r="F31" s="47">
        <v>20</v>
      </c>
      <c r="G31" s="47">
        <v>3</v>
      </c>
      <c r="H31" s="48">
        <f t="shared" si="0"/>
        <v>0</v>
      </c>
      <c r="I31" s="48">
        <f t="shared" si="1"/>
        <v>0</v>
      </c>
      <c r="J31" s="49">
        <f t="shared" si="2"/>
        <v>7</v>
      </c>
      <c r="K31" s="46">
        <f t="shared" si="3"/>
        <v>1.1666666666666667</v>
      </c>
      <c r="L31" s="46">
        <v>4</v>
      </c>
      <c r="M31" s="46">
        <f t="shared" si="4"/>
        <v>11.707866666666668</v>
      </c>
      <c r="N31" s="50">
        <f t="shared" si="5"/>
        <v>1.1170786666666668</v>
      </c>
      <c r="O31" s="46">
        <f t="shared" si="6"/>
        <v>1.07</v>
      </c>
      <c r="P31" s="51">
        <f t="shared" si="7"/>
        <v>1.1953</v>
      </c>
    </row>
    <row r="32" spans="4:21">
      <c r="D32" s="45">
        <v>150</v>
      </c>
      <c r="E32" s="46">
        <v>6.5330000000000004</v>
      </c>
      <c r="F32" s="47">
        <v>22</v>
      </c>
      <c r="G32" s="47">
        <v>3</v>
      </c>
      <c r="H32" s="48">
        <f t="shared" si="0"/>
        <v>0</v>
      </c>
      <c r="I32" s="48">
        <f t="shared" si="1"/>
        <v>0</v>
      </c>
      <c r="J32" s="49">
        <f t="shared" si="2"/>
        <v>7</v>
      </c>
      <c r="K32" s="46">
        <f t="shared" si="3"/>
        <v>1.1666666666666667</v>
      </c>
      <c r="L32" s="46">
        <v>4</v>
      </c>
      <c r="M32" s="46">
        <f t="shared" si="4"/>
        <v>11.699666666666667</v>
      </c>
      <c r="N32" s="50">
        <f t="shared" si="5"/>
        <v>1.1169966666666666</v>
      </c>
      <c r="O32" s="46">
        <f t="shared" si="6"/>
        <v>1.07</v>
      </c>
      <c r="P32" s="51">
        <f t="shared" si="7"/>
        <v>1.1952</v>
      </c>
    </row>
    <row r="33" spans="4:16">
      <c r="D33" s="45">
        <v>200</v>
      </c>
      <c r="E33" s="46">
        <v>6.5224000000000002</v>
      </c>
      <c r="F33" s="47">
        <v>24</v>
      </c>
      <c r="G33" s="47">
        <v>3</v>
      </c>
      <c r="H33" s="48">
        <f t="shared" si="0"/>
        <v>0</v>
      </c>
      <c r="I33" s="48">
        <f t="shared" si="1"/>
        <v>0</v>
      </c>
      <c r="J33" s="49">
        <f t="shared" si="2"/>
        <v>7</v>
      </c>
      <c r="K33" s="46">
        <f t="shared" si="3"/>
        <v>1.1666666666666667</v>
      </c>
      <c r="L33" s="46">
        <v>4</v>
      </c>
      <c r="M33" s="46">
        <f t="shared" si="4"/>
        <v>11.689066666666667</v>
      </c>
      <c r="N33" s="50">
        <f t="shared" si="5"/>
        <v>1.1168906666666667</v>
      </c>
      <c r="O33" s="46">
        <f t="shared" si="6"/>
        <v>1.07</v>
      </c>
      <c r="P33" s="51">
        <f t="shared" si="7"/>
        <v>1.1951000000000001</v>
      </c>
    </row>
    <row r="34" spans="4:16">
      <c r="D34" s="45">
        <v>250</v>
      </c>
      <c r="E34" s="46">
        <v>6.2710999999999997</v>
      </c>
      <c r="F34" s="47">
        <v>28</v>
      </c>
      <c r="G34" s="47">
        <v>3</v>
      </c>
      <c r="H34" s="48">
        <f t="shared" si="0"/>
        <v>0</v>
      </c>
      <c r="I34" s="48">
        <f t="shared" si="1"/>
        <v>0</v>
      </c>
      <c r="J34" s="49">
        <f t="shared" si="2"/>
        <v>7</v>
      </c>
      <c r="K34" s="46">
        <f t="shared" si="3"/>
        <v>1.1666666666666667</v>
      </c>
      <c r="L34" s="46">
        <v>4</v>
      </c>
      <c r="M34" s="46">
        <f t="shared" si="4"/>
        <v>11.437766666666667</v>
      </c>
      <c r="N34" s="50">
        <f t="shared" si="5"/>
        <v>1.1143776666666667</v>
      </c>
      <c r="O34" s="46">
        <f t="shared" si="6"/>
        <v>1.07</v>
      </c>
      <c r="P34" s="51">
        <f t="shared" si="7"/>
        <v>1.1923999999999999</v>
      </c>
    </row>
    <row r="35" spans="4:16">
      <c r="D35" s="45">
        <v>300</v>
      </c>
      <c r="E35" s="46">
        <v>6.2679</v>
      </c>
      <c r="F35" s="47">
        <v>30</v>
      </c>
      <c r="G35" s="47">
        <v>3</v>
      </c>
      <c r="H35" s="48">
        <f t="shared" si="0"/>
        <v>0</v>
      </c>
      <c r="I35" s="48">
        <f t="shared" si="1"/>
        <v>0</v>
      </c>
      <c r="J35" s="49">
        <f t="shared" si="2"/>
        <v>7</v>
      </c>
      <c r="K35" s="46">
        <f t="shared" si="3"/>
        <v>1.1666666666666667</v>
      </c>
      <c r="L35" s="46">
        <v>3.5</v>
      </c>
      <c r="M35" s="46">
        <f t="shared" si="4"/>
        <v>10.934566666666667</v>
      </c>
      <c r="N35" s="50">
        <f t="shared" si="5"/>
        <v>1.1093456666666666</v>
      </c>
      <c r="O35" s="46">
        <f t="shared" si="6"/>
        <v>1.07</v>
      </c>
      <c r="P35" s="51">
        <f t="shared" si="7"/>
        <v>1.1870000000000001</v>
      </c>
    </row>
    <row r="36" spans="4:16">
      <c r="D36" s="45">
        <v>350</v>
      </c>
      <c r="E36" s="46">
        <v>6.1909000000000001</v>
      </c>
      <c r="F36" s="47">
        <v>32</v>
      </c>
      <c r="G36" s="47">
        <v>3</v>
      </c>
      <c r="H36" s="48">
        <f t="shared" si="0"/>
        <v>0</v>
      </c>
      <c r="I36" s="48">
        <f t="shared" si="1"/>
        <v>0</v>
      </c>
      <c r="J36" s="49">
        <f t="shared" si="2"/>
        <v>7</v>
      </c>
      <c r="K36" s="46">
        <f t="shared" si="3"/>
        <v>1.1666666666666667</v>
      </c>
      <c r="L36" s="46">
        <v>3.5</v>
      </c>
      <c r="M36" s="46">
        <f t="shared" si="4"/>
        <v>10.857566666666667</v>
      </c>
      <c r="N36" s="50">
        <f t="shared" si="5"/>
        <v>1.1085756666666666</v>
      </c>
      <c r="O36" s="46">
        <f t="shared" si="6"/>
        <v>1.07</v>
      </c>
      <c r="P36" s="51">
        <f t="shared" si="7"/>
        <v>1.1861999999999999</v>
      </c>
    </row>
    <row r="37" spans="4:16">
      <c r="D37" s="45">
        <v>400</v>
      </c>
      <c r="E37" s="46">
        <v>6.1657999999999999</v>
      </c>
      <c r="F37" s="47">
        <v>36</v>
      </c>
      <c r="G37" s="47">
        <v>3</v>
      </c>
      <c r="H37" s="48">
        <f t="shared" si="0"/>
        <v>0</v>
      </c>
      <c r="I37" s="48">
        <f t="shared" si="1"/>
        <v>0</v>
      </c>
      <c r="J37" s="49">
        <f t="shared" si="2"/>
        <v>7</v>
      </c>
      <c r="K37" s="46">
        <f t="shared" si="3"/>
        <v>1.1666666666666667</v>
      </c>
      <c r="L37" s="46">
        <v>3.5</v>
      </c>
      <c r="M37" s="46">
        <f t="shared" si="4"/>
        <v>10.832466666666667</v>
      </c>
      <c r="N37" s="50">
        <f t="shared" si="5"/>
        <v>1.1083246666666666</v>
      </c>
      <c r="O37" s="46">
        <f t="shared" si="6"/>
        <v>1.07</v>
      </c>
      <c r="P37" s="51">
        <f t="shared" si="7"/>
        <v>1.1859</v>
      </c>
    </row>
    <row r="38" spans="4:16">
      <c r="D38" s="45">
        <v>500</v>
      </c>
      <c r="E38" s="46">
        <v>6.1657999999999999</v>
      </c>
      <c r="F38" s="47">
        <v>36</v>
      </c>
      <c r="G38" s="47">
        <v>3</v>
      </c>
      <c r="H38" s="48">
        <f t="shared" si="0"/>
        <v>0</v>
      </c>
      <c r="I38" s="48">
        <f t="shared" si="1"/>
        <v>0</v>
      </c>
      <c r="J38" s="49">
        <f t="shared" si="2"/>
        <v>7</v>
      </c>
      <c r="K38" s="46">
        <f t="shared" si="3"/>
        <v>1.1666666666666667</v>
      </c>
      <c r="L38" s="46">
        <v>3.5</v>
      </c>
      <c r="M38" s="46">
        <f t="shared" si="4"/>
        <v>10.832466666666667</v>
      </c>
      <c r="N38" s="50">
        <f t="shared" si="5"/>
        <v>1.1083246666666666</v>
      </c>
      <c r="O38" s="46">
        <f t="shared" si="6"/>
        <v>1.07</v>
      </c>
      <c r="P38" s="51">
        <f t="shared" si="7"/>
        <v>1.1859</v>
      </c>
    </row>
    <row r="39" spans="4:16" ht="20.25" customHeight="1" thickBot="1">
      <c r="D39" s="52" t="s">
        <v>239</v>
      </c>
      <c r="E39" s="53">
        <v>5.5503</v>
      </c>
      <c r="F39" s="54">
        <v>40</v>
      </c>
      <c r="G39" s="54">
        <v>3</v>
      </c>
      <c r="H39" s="55">
        <f t="shared" si="0"/>
        <v>0</v>
      </c>
      <c r="I39" s="55">
        <f t="shared" si="1"/>
        <v>0</v>
      </c>
      <c r="J39" s="56">
        <f t="shared" si="2"/>
        <v>7</v>
      </c>
      <c r="K39" s="53">
        <f t="shared" si="3"/>
        <v>1.1666666666666667</v>
      </c>
      <c r="L39" s="53">
        <v>3.5</v>
      </c>
      <c r="M39" s="53">
        <f t="shared" si="4"/>
        <v>10.216966666666668</v>
      </c>
      <c r="N39" s="57">
        <f t="shared" si="5"/>
        <v>1.1021696666666667</v>
      </c>
      <c r="O39" s="53">
        <f t="shared" si="6"/>
        <v>1.07</v>
      </c>
      <c r="P39" s="58">
        <f t="shared" si="7"/>
        <v>1.1793</v>
      </c>
    </row>
    <row r="40" spans="4:16">
      <c r="D40" s="59" t="s">
        <v>2</v>
      </c>
      <c r="E40" s="60" t="s">
        <v>240</v>
      </c>
      <c r="F40" s="59"/>
      <c r="G40" s="59"/>
      <c r="H40" s="59"/>
      <c r="I40" s="59"/>
      <c r="J40" s="59"/>
      <c r="K40" s="60"/>
      <c r="L40" s="60"/>
      <c r="M40" s="60"/>
      <c r="N40" s="59"/>
      <c r="O40" s="59"/>
      <c r="P40" s="59"/>
    </row>
    <row r="41" spans="4:16" ht="21">
      <c r="D41" s="59"/>
      <c r="E41" s="60" t="s">
        <v>241</v>
      </c>
      <c r="F41" s="59"/>
      <c r="G41" s="59"/>
      <c r="H41" s="59"/>
      <c r="I41" s="59"/>
      <c r="J41" s="59"/>
      <c r="K41" s="60"/>
      <c r="L41" s="60"/>
      <c r="M41" s="60"/>
      <c r="N41" s="59"/>
      <c r="O41" s="59"/>
      <c r="P41" s="59"/>
    </row>
  </sheetData>
  <sheetProtection password="87BD" sheet="1" objects="1" scenarios="1" selectLockedCells="1"/>
  <mergeCells count="14">
    <mergeCell ref="D8:P8"/>
    <mergeCell ref="D9:P9"/>
    <mergeCell ref="D14:D15"/>
    <mergeCell ref="E14:M14"/>
    <mergeCell ref="N14:N15"/>
    <mergeCell ref="O14:O15"/>
    <mergeCell ref="P14:P15"/>
    <mergeCell ref="D6:E6"/>
    <mergeCell ref="N6:O6"/>
    <mergeCell ref="K2:P2"/>
    <mergeCell ref="L4:M4"/>
    <mergeCell ref="N4:O4"/>
    <mergeCell ref="L5:M5"/>
    <mergeCell ref="N5:O5"/>
  </mergeCells>
  <phoneticPr fontId="2" type="noConversion"/>
  <dataValidations count="5">
    <dataValidation type="list" allowBlank="1" showInputMessage="1" showErrorMessage="1" sqref="O12">
      <formula1>$U$12:$U$13</formula1>
    </dataValidation>
    <dataValidation type="list" allowBlank="1" showInputMessage="1" showErrorMessage="1" sqref="K12">
      <formula1>$S$12:$S$14</formula1>
    </dataValidation>
    <dataValidation type="decimal" operator="greaterThanOrEqual" allowBlank="1" showInputMessage="1" showErrorMessage="1" errorTitle="ค่างานต้นทุน" error="ใส่ตัวเลขเท่านั้นครับ" promptTitle="ค่างานต้นทุน" prompt="ใส่ค่างานต้นทุน (ค่าวัสดุ+ค่าแรง)&#10;ซึ่งยังไม่รวมค่า ภาษี กำไร ค่าดำเนินการ" sqref="N4:O4">
      <formula1>0</formula1>
    </dataValidation>
    <dataValidation type="list" allowBlank="1" showInputMessage="1" showErrorMessage="1" sqref="K11">
      <formula1>$S$12:$S$15</formula1>
    </dataValidation>
    <dataValidation type="list" allowBlank="1" showInputMessage="1" showErrorMessage="1" sqref="O11">
      <formula1>$T$13:$T$15</formula1>
    </dataValidation>
  </dataValidations>
  <hyperlinks>
    <hyperlink ref="D6" r:id="rId1"/>
  </hyperlinks>
  <printOptions horizontalCentered="1"/>
  <pageMargins left="0.62" right="0.35" top="0.59" bottom="0.49" header="0.51181102362204722" footer="0.33"/>
  <pageSetup paperSize="9" scale="90" orientation="portrait" blackAndWhite="1" horizontalDpi="300" verticalDpi="300" r:id="rId2"/>
  <headerFooter>
    <oddFooter>&amp;Rwww.yotathai.net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3</vt:i4>
      </vt:variant>
    </vt:vector>
  </HeadingPairs>
  <TitlesOfParts>
    <vt:vector size="9" baseType="lpstr">
      <vt:lpstr>ปร.4(ก)</vt:lpstr>
      <vt:lpstr>ปร.4(ข)</vt:lpstr>
      <vt:lpstr>ปร.5</vt:lpstr>
      <vt:lpstr>ปร.6</vt:lpstr>
      <vt:lpstr>F_อาคาร</vt:lpstr>
      <vt:lpstr>Sheet1</vt:lpstr>
      <vt:lpstr>F_อาคาร!Print_Area</vt:lpstr>
      <vt:lpstr>'ปร.4(ก)'!Print_Titles</vt:lpstr>
      <vt:lpstr>'ปร.4(ข)'!Print_Titles</vt:lpstr>
    </vt:vector>
  </TitlesOfParts>
  <Company>SK.Civil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2015-07-16T06:45:30Z</cp:lastPrinted>
  <dcterms:created xsi:type="dcterms:W3CDTF">2012-02-29T01:43:10Z</dcterms:created>
  <dcterms:modified xsi:type="dcterms:W3CDTF">2016-11-16T10:26:35Z</dcterms:modified>
</cp:coreProperties>
</file>